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alog\Desktop\"/>
    </mc:Choice>
  </mc:AlternateContent>
  <xr:revisionPtr revIDLastSave="0" documentId="13_ncr:1_{7BE7BA16-B267-4980-8E94-2088135A6185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入力用" sheetId="4" r:id="rId1"/>
    <sheet name="選手名簿一覧" sheetId="6" r:id="rId2"/>
    <sheet name="①" sheetId="5" r:id="rId3"/>
    <sheet name="②" sheetId="7" r:id="rId4"/>
    <sheet name="③" sheetId="8" r:id="rId5"/>
    <sheet name="④" sheetId="9" r:id="rId6"/>
    <sheet name="⑤" sheetId="10" r:id="rId7"/>
    <sheet name="⑥" sheetId="11" r:id="rId8"/>
    <sheet name="白紙" sheetId="1" r:id="rId9"/>
    <sheet name="選手名簿提出用" sheetId="3" r:id="rId10"/>
  </sheets>
  <definedNames>
    <definedName name="_xlnm.Print_Area" localSheetId="2">①!$B$2:$DB$201</definedName>
    <definedName name="_xlnm.Print_Area" localSheetId="3">②!$B$2:$DB$201</definedName>
    <definedName name="_xlnm.Print_Area" localSheetId="4">③!$B$2:$DB$201</definedName>
    <definedName name="_xlnm.Print_Area" localSheetId="5">④!$B$2:$DB$201</definedName>
    <definedName name="_xlnm.Print_Area" localSheetId="6">⑤!$B$2:$DB$201</definedName>
    <definedName name="_xlnm.Print_Area" localSheetId="7">⑥!$B$2:$DB$201</definedName>
    <definedName name="_xlnm.Print_Area" localSheetId="9">選手名簿提出用!$B$2:$DE$116</definedName>
    <definedName name="_xlnm.Print_Area" localSheetId="8">白紙!$B$2:$DB$201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CK3" i="11"/>
  <c r="AE174" i="11"/>
  <c r="AB174" i="11"/>
  <c r="Y174" i="11"/>
  <c r="V174" i="11"/>
  <c r="AE171" i="11"/>
  <c r="AB171" i="11"/>
  <c r="Y171" i="11"/>
  <c r="V171" i="11"/>
  <c r="M3" i="11"/>
  <c r="AZ168" i="11"/>
  <c r="AW168" i="11"/>
  <c r="AT168" i="11"/>
  <c r="AQ168" i="11"/>
  <c r="AN168" i="11"/>
  <c r="AK168" i="11"/>
  <c r="AH168" i="11"/>
  <c r="AE168" i="11"/>
  <c r="AB168" i="11"/>
  <c r="Y168" i="11"/>
  <c r="V168" i="11"/>
  <c r="S168" i="11"/>
  <c r="P168" i="11"/>
  <c r="M168" i="11"/>
  <c r="J168" i="11"/>
  <c r="G168" i="11"/>
  <c r="AZ165" i="11"/>
  <c r="AW165" i="11"/>
  <c r="AT165" i="11"/>
  <c r="AQ165" i="11"/>
  <c r="AN165" i="11"/>
  <c r="AK165" i="11"/>
  <c r="AH165" i="11"/>
  <c r="AE165" i="11"/>
  <c r="AB165" i="11"/>
  <c r="Y165" i="11"/>
  <c r="V165" i="11"/>
  <c r="S165" i="11"/>
  <c r="P165" i="11"/>
  <c r="M165" i="11"/>
  <c r="J165" i="11"/>
  <c r="G165" i="11"/>
  <c r="AZ162" i="11"/>
  <c r="AW162" i="11"/>
  <c r="AT162" i="11"/>
  <c r="AQ162" i="11"/>
  <c r="AN162" i="11"/>
  <c r="AK162" i="11"/>
  <c r="AH162" i="11"/>
  <c r="AE162" i="11"/>
  <c r="AB162" i="11"/>
  <c r="Y162" i="11"/>
  <c r="V162" i="11"/>
  <c r="S162" i="11"/>
  <c r="P162" i="11"/>
  <c r="M162" i="11"/>
  <c r="J162" i="11"/>
  <c r="G162" i="11"/>
  <c r="AZ159" i="11"/>
  <c r="AW159" i="11"/>
  <c r="AT159" i="11"/>
  <c r="AQ159" i="11"/>
  <c r="AN159" i="11"/>
  <c r="AK159" i="11"/>
  <c r="AH159" i="11"/>
  <c r="AE159" i="11"/>
  <c r="AB159" i="11"/>
  <c r="Y159" i="11"/>
  <c r="V159" i="11"/>
  <c r="S159" i="11"/>
  <c r="P159" i="11"/>
  <c r="M159" i="11"/>
  <c r="J159" i="11"/>
  <c r="G159" i="11"/>
  <c r="AZ156" i="11"/>
  <c r="AW156" i="11"/>
  <c r="AT156" i="11"/>
  <c r="AQ156" i="11"/>
  <c r="AN156" i="11"/>
  <c r="AK156" i="11"/>
  <c r="AH156" i="11"/>
  <c r="AE156" i="11"/>
  <c r="AB156" i="11"/>
  <c r="Y156" i="11"/>
  <c r="V156" i="11"/>
  <c r="S156" i="11"/>
  <c r="P156" i="11"/>
  <c r="M156" i="11"/>
  <c r="J156" i="11"/>
  <c r="G156" i="11"/>
  <c r="AZ153" i="11"/>
  <c r="AW153" i="11"/>
  <c r="AT153" i="11"/>
  <c r="AQ153" i="11"/>
  <c r="AN153" i="11"/>
  <c r="AK153" i="11"/>
  <c r="AH153" i="11"/>
  <c r="AE153" i="11"/>
  <c r="AB153" i="11"/>
  <c r="Y153" i="11"/>
  <c r="V153" i="11"/>
  <c r="S153" i="11"/>
  <c r="P153" i="11"/>
  <c r="M153" i="11"/>
  <c r="J153" i="11"/>
  <c r="G153" i="11"/>
  <c r="AZ150" i="11"/>
  <c r="AW150" i="11"/>
  <c r="AT150" i="11"/>
  <c r="AQ150" i="11"/>
  <c r="AN150" i="11"/>
  <c r="AK150" i="11"/>
  <c r="AH150" i="11"/>
  <c r="AE150" i="11"/>
  <c r="AB150" i="11"/>
  <c r="Y150" i="11"/>
  <c r="V150" i="11"/>
  <c r="S150" i="11"/>
  <c r="P150" i="11"/>
  <c r="M150" i="11"/>
  <c r="J150" i="11"/>
  <c r="G150" i="11"/>
  <c r="AZ147" i="11"/>
  <c r="AW147" i="11"/>
  <c r="AT147" i="11"/>
  <c r="AQ147" i="11"/>
  <c r="AN147" i="11"/>
  <c r="AK147" i="11"/>
  <c r="AH147" i="11"/>
  <c r="AE147" i="11"/>
  <c r="AB147" i="11"/>
  <c r="Y147" i="11"/>
  <c r="V147" i="11"/>
  <c r="S147" i="11"/>
  <c r="P147" i="11"/>
  <c r="M147" i="11"/>
  <c r="J147" i="11"/>
  <c r="G147" i="11"/>
  <c r="AZ144" i="11"/>
  <c r="AW144" i="11"/>
  <c r="AT144" i="11"/>
  <c r="AQ144" i="11"/>
  <c r="AN144" i="11"/>
  <c r="AK144" i="11"/>
  <c r="AH144" i="11"/>
  <c r="AE144" i="11"/>
  <c r="AB144" i="11"/>
  <c r="Y144" i="11"/>
  <c r="V144" i="11"/>
  <c r="S144" i="11"/>
  <c r="P144" i="11"/>
  <c r="M144" i="11"/>
  <c r="J144" i="11"/>
  <c r="G144" i="11"/>
  <c r="AZ141" i="11"/>
  <c r="AW141" i="11"/>
  <c r="AT141" i="11"/>
  <c r="AQ141" i="11"/>
  <c r="AN141" i="11"/>
  <c r="AK141" i="11"/>
  <c r="AH141" i="11"/>
  <c r="AE141" i="11"/>
  <c r="AB141" i="11"/>
  <c r="Y141" i="11"/>
  <c r="V141" i="11"/>
  <c r="S141" i="11"/>
  <c r="P141" i="11"/>
  <c r="M141" i="11"/>
  <c r="J141" i="11"/>
  <c r="G141" i="11"/>
  <c r="AZ138" i="11"/>
  <c r="AW138" i="11"/>
  <c r="AT138" i="11"/>
  <c r="AQ138" i="11"/>
  <c r="AN138" i="11"/>
  <c r="AK138" i="11"/>
  <c r="AH138" i="11"/>
  <c r="AE138" i="11"/>
  <c r="AB138" i="11"/>
  <c r="Y138" i="11"/>
  <c r="V138" i="11"/>
  <c r="S138" i="11"/>
  <c r="P138" i="11"/>
  <c r="M138" i="11"/>
  <c r="J138" i="11"/>
  <c r="G138" i="11"/>
  <c r="AZ135" i="11"/>
  <c r="AW135" i="11"/>
  <c r="AT135" i="11"/>
  <c r="AQ135" i="11"/>
  <c r="AN135" i="11"/>
  <c r="AK135" i="11"/>
  <c r="AH135" i="11"/>
  <c r="AE135" i="11"/>
  <c r="AB135" i="11"/>
  <c r="Y135" i="11"/>
  <c r="V135" i="11"/>
  <c r="S135" i="11"/>
  <c r="P135" i="11"/>
  <c r="M135" i="11"/>
  <c r="J135" i="11"/>
  <c r="G135" i="11"/>
  <c r="AZ132" i="11"/>
  <c r="AW132" i="11"/>
  <c r="AT132" i="11"/>
  <c r="AQ132" i="11"/>
  <c r="AN132" i="11"/>
  <c r="AK132" i="11"/>
  <c r="AH132" i="11"/>
  <c r="AE132" i="11"/>
  <c r="AB132" i="11"/>
  <c r="Y132" i="11"/>
  <c r="V132" i="11"/>
  <c r="S132" i="11"/>
  <c r="P132" i="11"/>
  <c r="M132" i="11"/>
  <c r="J132" i="11"/>
  <c r="G132" i="11"/>
  <c r="AZ129" i="11"/>
  <c r="AW129" i="11"/>
  <c r="AT129" i="11"/>
  <c r="AQ129" i="11"/>
  <c r="AN129" i="11"/>
  <c r="AK129" i="11"/>
  <c r="AH129" i="11"/>
  <c r="AE129" i="11"/>
  <c r="AB129" i="11"/>
  <c r="Y129" i="11"/>
  <c r="V129" i="11"/>
  <c r="S129" i="11"/>
  <c r="P129" i="11"/>
  <c r="M129" i="11"/>
  <c r="J129" i="11"/>
  <c r="G129" i="11"/>
  <c r="AZ126" i="11"/>
  <c r="AW126" i="11"/>
  <c r="AT126" i="11"/>
  <c r="AQ126" i="11"/>
  <c r="AN126" i="11"/>
  <c r="AK126" i="11"/>
  <c r="AH126" i="11"/>
  <c r="AE126" i="11"/>
  <c r="AB126" i="11"/>
  <c r="Y126" i="11"/>
  <c r="V126" i="11"/>
  <c r="S126" i="11"/>
  <c r="P126" i="11"/>
  <c r="M126" i="11"/>
  <c r="J126" i="11"/>
  <c r="G126" i="11"/>
  <c r="L98" i="11"/>
  <c r="AE94" i="11"/>
  <c r="AB94" i="11"/>
  <c r="Y94" i="11"/>
  <c r="V94" i="11"/>
  <c r="AE91" i="11"/>
  <c r="AB91" i="11"/>
  <c r="Y91" i="11"/>
  <c r="V91" i="11"/>
  <c r="AZ88" i="11"/>
  <c r="AW88" i="11"/>
  <c r="AT88" i="11"/>
  <c r="AQ88" i="11"/>
  <c r="AN88" i="11"/>
  <c r="AK88" i="11"/>
  <c r="AH88" i="11"/>
  <c r="AE88" i="11"/>
  <c r="AB88" i="11"/>
  <c r="Y88" i="11"/>
  <c r="V88" i="11"/>
  <c r="S88" i="11"/>
  <c r="P88" i="11"/>
  <c r="M88" i="11"/>
  <c r="J88" i="11"/>
  <c r="G88" i="11"/>
  <c r="AZ85" i="11"/>
  <c r="AW85" i="11"/>
  <c r="AT85" i="11"/>
  <c r="AQ85" i="11"/>
  <c r="AN85" i="11"/>
  <c r="AK85" i="11"/>
  <c r="AH85" i="11"/>
  <c r="AE85" i="11"/>
  <c r="AB85" i="11"/>
  <c r="Y85" i="11"/>
  <c r="V85" i="11"/>
  <c r="S85" i="11"/>
  <c r="P85" i="11"/>
  <c r="M85" i="11"/>
  <c r="J85" i="11"/>
  <c r="G85" i="11"/>
  <c r="AZ82" i="11"/>
  <c r="AW82" i="11"/>
  <c r="AT82" i="11"/>
  <c r="AQ82" i="11"/>
  <c r="AN82" i="11"/>
  <c r="AK82" i="11"/>
  <c r="AH82" i="11"/>
  <c r="AE82" i="11"/>
  <c r="AB82" i="11"/>
  <c r="Y82" i="11"/>
  <c r="V82" i="11"/>
  <c r="S82" i="11"/>
  <c r="P82" i="11"/>
  <c r="M82" i="11"/>
  <c r="J82" i="11"/>
  <c r="G82" i="11"/>
  <c r="AZ79" i="11"/>
  <c r="AW79" i="11"/>
  <c r="AT79" i="11"/>
  <c r="AQ79" i="11"/>
  <c r="AN79" i="11"/>
  <c r="AK79" i="11"/>
  <c r="AH79" i="11"/>
  <c r="AE79" i="11"/>
  <c r="AB79" i="11"/>
  <c r="Y79" i="11"/>
  <c r="V79" i="11"/>
  <c r="S79" i="11"/>
  <c r="P79" i="11"/>
  <c r="M79" i="11"/>
  <c r="J79" i="11"/>
  <c r="G79" i="11"/>
  <c r="AZ76" i="11"/>
  <c r="AW76" i="11"/>
  <c r="AT76" i="11"/>
  <c r="AQ76" i="11"/>
  <c r="AN76" i="11"/>
  <c r="AK76" i="11"/>
  <c r="AH76" i="11"/>
  <c r="AE76" i="11"/>
  <c r="AB76" i="11"/>
  <c r="Y76" i="11"/>
  <c r="V76" i="11"/>
  <c r="S76" i="11"/>
  <c r="P76" i="11"/>
  <c r="M76" i="11"/>
  <c r="J76" i="11"/>
  <c r="G76" i="11"/>
  <c r="AZ73" i="11"/>
  <c r="AW73" i="11"/>
  <c r="AT73" i="11"/>
  <c r="AQ73" i="11"/>
  <c r="AN73" i="11"/>
  <c r="AK73" i="11"/>
  <c r="AH73" i="11"/>
  <c r="AE73" i="11"/>
  <c r="AB73" i="11"/>
  <c r="Y73" i="11"/>
  <c r="V73" i="11"/>
  <c r="S73" i="11"/>
  <c r="P73" i="11"/>
  <c r="M73" i="11"/>
  <c r="J73" i="11"/>
  <c r="G73" i="11"/>
  <c r="AZ70" i="11"/>
  <c r="AW70" i="11"/>
  <c r="AT70" i="11"/>
  <c r="AQ70" i="11"/>
  <c r="AN70" i="11"/>
  <c r="AK70" i="11"/>
  <c r="AH70" i="11"/>
  <c r="AE70" i="11"/>
  <c r="AB70" i="11"/>
  <c r="Y70" i="11"/>
  <c r="V70" i="11"/>
  <c r="S70" i="11"/>
  <c r="P70" i="11"/>
  <c r="M70" i="11"/>
  <c r="J70" i="11"/>
  <c r="G70" i="11"/>
  <c r="AZ67" i="11"/>
  <c r="AW67" i="11"/>
  <c r="AT67" i="11"/>
  <c r="AQ67" i="11"/>
  <c r="AN67" i="11"/>
  <c r="AK67" i="11"/>
  <c r="AH67" i="11"/>
  <c r="AE67" i="11"/>
  <c r="AB67" i="11"/>
  <c r="Y67" i="11"/>
  <c r="V67" i="11"/>
  <c r="S67" i="11"/>
  <c r="P67" i="11"/>
  <c r="M67" i="11"/>
  <c r="J67" i="11"/>
  <c r="G67" i="11"/>
  <c r="AZ64" i="11"/>
  <c r="AW64" i="11"/>
  <c r="AT64" i="11"/>
  <c r="AQ64" i="11"/>
  <c r="AN64" i="11"/>
  <c r="AK64" i="11"/>
  <c r="AH64" i="11"/>
  <c r="AE64" i="11"/>
  <c r="AB64" i="11"/>
  <c r="Y64" i="11"/>
  <c r="V64" i="11"/>
  <c r="S64" i="11"/>
  <c r="P64" i="11"/>
  <c r="M64" i="11"/>
  <c r="J64" i="11"/>
  <c r="G64" i="11"/>
  <c r="AZ61" i="11"/>
  <c r="AW61" i="11"/>
  <c r="AT61" i="11"/>
  <c r="AQ61" i="11"/>
  <c r="AN61" i="11"/>
  <c r="AK61" i="11"/>
  <c r="AH61" i="11"/>
  <c r="AE61" i="11"/>
  <c r="AB61" i="11"/>
  <c r="Y61" i="11"/>
  <c r="V61" i="11"/>
  <c r="S61" i="11"/>
  <c r="P61" i="11"/>
  <c r="M61" i="11"/>
  <c r="J61" i="11"/>
  <c r="G61" i="11"/>
  <c r="AZ58" i="11"/>
  <c r="AW58" i="11"/>
  <c r="AT58" i="11"/>
  <c r="AQ58" i="11"/>
  <c r="AN58" i="11"/>
  <c r="AK58" i="11"/>
  <c r="AH58" i="11"/>
  <c r="AE58" i="11"/>
  <c r="AB58" i="11"/>
  <c r="Y58" i="11"/>
  <c r="V58" i="11"/>
  <c r="S58" i="11"/>
  <c r="P58" i="11"/>
  <c r="M58" i="11"/>
  <c r="J58" i="11"/>
  <c r="G58" i="11"/>
  <c r="AZ55" i="11"/>
  <c r="AW55" i="11"/>
  <c r="AT55" i="11"/>
  <c r="AQ55" i="11"/>
  <c r="AN55" i="11"/>
  <c r="AK55" i="11"/>
  <c r="AH55" i="11"/>
  <c r="AE55" i="11"/>
  <c r="AB55" i="11"/>
  <c r="Y55" i="11"/>
  <c r="V55" i="11"/>
  <c r="S55" i="11"/>
  <c r="P55" i="11"/>
  <c r="M55" i="11"/>
  <c r="J55" i="11"/>
  <c r="G55" i="11"/>
  <c r="AZ52" i="11"/>
  <c r="AW52" i="11"/>
  <c r="AT52" i="11"/>
  <c r="AQ52" i="11"/>
  <c r="AN52" i="11"/>
  <c r="AK52" i="11"/>
  <c r="AH52" i="11"/>
  <c r="AE52" i="11"/>
  <c r="AB52" i="11"/>
  <c r="Y52" i="11"/>
  <c r="V52" i="11"/>
  <c r="S52" i="11"/>
  <c r="P52" i="11"/>
  <c r="M52" i="11"/>
  <c r="J52" i="11"/>
  <c r="G52" i="11"/>
  <c r="AZ49" i="11"/>
  <c r="AW49" i="11"/>
  <c r="AT49" i="11"/>
  <c r="AQ49" i="11"/>
  <c r="AN49" i="11"/>
  <c r="AK49" i="11"/>
  <c r="AH49" i="11"/>
  <c r="AE49" i="11"/>
  <c r="AB49" i="11"/>
  <c r="Y49" i="11"/>
  <c r="V49" i="11"/>
  <c r="S49" i="11"/>
  <c r="P49" i="11"/>
  <c r="M49" i="11"/>
  <c r="J49" i="11"/>
  <c r="G49" i="11"/>
  <c r="AZ46" i="11"/>
  <c r="AW46" i="11"/>
  <c r="AT46" i="11"/>
  <c r="AQ46" i="11"/>
  <c r="AN46" i="11"/>
  <c r="AK46" i="11"/>
  <c r="AH46" i="11"/>
  <c r="AE46" i="11"/>
  <c r="AB46" i="11"/>
  <c r="Y46" i="11"/>
  <c r="V46" i="11"/>
  <c r="S46" i="11"/>
  <c r="P46" i="11"/>
  <c r="M46" i="11"/>
  <c r="J46" i="11"/>
  <c r="G46" i="11"/>
  <c r="L18" i="11"/>
  <c r="BD12" i="11"/>
  <c r="AG12" i="11"/>
  <c r="BQ7" i="11"/>
  <c r="M7" i="11"/>
  <c r="CK3" i="10"/>
  <c r="AE174" i="10"/>
  <c r="AB174" i="10"/>
  <c r="Y174" i="10"/>
  <c r="V174" i="10"/>
  <c r="AE171" i="10"/>
  <c r="AB171" i="10"/>
  <c r="Y171" i="10"/>
  <c r="V171" i="10"/>
  <c r="M3" i="10"/>
  <c r="AZ168" i="10"/>
  <c r="AW168" i="10"/>
  <c r="AT168" i="10"/>
  <c r="AQ168" i="10"/>
  <c r="AN168" i="10"/>
  <c r="AK168" i="10"/>
  <c r="AH168" i="10"/>
  <c r="AE168" i="10"/>
  <c r="AB168" i="10"/>
  <c r="Y168" i="10"/>
  <c r="V168" i="10"/>
  <c r="S168" i="10"/>
  <c r="P168" i="10"/>
  <c r="M168" i="10"/>
  <c r="J168" i="10"/>
  <c r="G168" i="10"/>
  <c r="AZ165" i="10"/>
  <c r="AW165" i="10"/>
  <c r="AT165" i="10"/>
  <c r="AQ165" i="10"/>
  <c r="AN165" i="10"/>
  <c r="AK165" i="10"/>
  <c r="AH165" i="10"/>
  <c r="AE165" i="10"/>
  <c r="AB165" i="10"/>
  <c r="Y165" i="10"/>
  <c r="V165" i="10"/>
  <c r="S165" i="10"/>
  <c r="P165" i="10"/>
  <c r="M165" i="10"/>
  <c r="J165" i="10"/>
  <c r="G165" i="10"/>
  <c r="AZ162" i="10"/>
  <c r="AW162" i="10"/>
  <c r="AT162" i="10"/>
  <c r="AQ162" i="10"/>
  <c r="AN162" i="10"/>
  <c r="AK162" i="10"/>
  <c r="AH162" i="10"/>
  <c r="AE162" i="10"/>
  <c r="AB162" i="10"/>
  <c r="Y162" i="10"/>
  <c r="V162" i="10"/>
  <c r="S162" i="10"/>
  <c r="P162" i="10"/>
  <c r="M162" i="10"/>
  <c r="J162" i="10"/>
  <c r="G162" i="10"/>
  <c r="AZ159" i="10"/>
  <c r="AW159" i="10"/>
  <c r="AT159" i="10"/>
  <c r="AQ159" i="10"/>
  <c r="AN159" i="10"/>
  <c r="AK159" i="10"/>
  <c r="AH159" i="10"/>
  <c r="AE159" i="10"/>
  <c r="AB159" i="10"/>
  <c r="Y159" i="10"/>
  <c r="V159" i="10"/>
  <c r="S159" i="10"/>
  <c r="P159" i="10"/>
  <c r="M159" i="10"/>
  <c r="J159" i="10"/>
  <c r="G159" i="10"/>
  <c r="AZ156" i="10"/>
  <c r="AW156" i="10"/>
  <c r="AT156" i="10"/>
  <c r="AQ156" i="10"/>
  <c r="AN156" i="10"/>
  <c r="AK156" i="10"/>
  <c r="AH156" i="10"/>
  <c r="AE156" i="10"/>
  <c r="AB156" i="10"/>
  <c r="Y156" i="10"/>
  <c r="V156" i="10"/>
  <c r="S156" i="10"/>
  <c r="P156" i="10"/>
  <c r="M156" i="10"/>
  <c r="J156" i="10"/>
  <c r="G156" i="10"/>
  <c r="AZ153" i="10"/>
  <c r="AW153" i="10"/>
  <c r="AT153" i="10"/>
  <c r="AQ153" i="10"/>
  <c r="AN153" i="10"/>
  <c r="AK153" i="10"/>
  <c r="AH153" i="10"/>
  <c r="AE153" i="10"/>
  <c r="AB153" i="10"/>
  <c r="Y153" i="10"/>
  <c r="V153" i="10"/>
  <c r="S153" i="10"/>
  <c r="P153" i="10"/>
  <c r="M153" i="10"/>
  <c r="J153" i="10"/>
  <c r="G153" i="10"/>
  <c r="AZ150" i="10"/>
  <c r="AW150" i="10"/>
  <c r="AT150" i="10"/>
  <c r="AQ150" i="10"/>
  <c r="AN150" i="10"/>
  <c r="AK150" i="10"/>
  <c r="AH150" i="10"/>
  <c r="AE150" i="10"/>
  <c r="AB150" i="10"/>
  <c r="Y150" i="10"/>
  <c r="V150" i="10"/>
  <c r="S150" i="10"/>
  <c r="P150" i="10"/>
  <c r="M150" i="10"/>
  <c r="J150" i="10"/>
  <c r="G150" i="10"/>
  <c r="AZ147" i="10"/>
  <c r="AW147" i="10"/>
  <c r="AT147" i="10"/>
  <c r="AQ147" i="10"/>
  <c r="AN147" i="10"/>
  <c r="AK147" i="10"/>
  <c r="AH147" i="10"/>
  <c r="AE147" i="10"/>
  <c r="AB147" i="10"/>
  <c r="Y147" i="10"/>
  <c r="V147" i="10"/>
  <c r="S147" i="10"/>
  <c r="P147" i="10"/>
  <c r="M147" i="10"/>
  <c r="J147" i="10"/>
  <c r="G147" i="10"/>
  <c r="AZ144" i="10"/>
  <c r="AW144" i="10"/>
  <c r="AT144" i="10"/>
  <c r="AQ144" i="10"/>
  <c r="AN144" i="10"/>
  <c r="AK144" i="10"/>
  <c r="AH144" i="10"/>
  <c r="AE144" i="10"/>
  <c r="AB144" i="10"/>
  <c r="Y144" i="10"/>
  <c r="V144" i="10"/>
  <c r="S144" i="10"/>
  <c r="P144" i="10"/>
  <c r="M144" i="10"/>
  <c r="J144" i="10"/>
  <c r="G144" i="10"/>
  <c r="AZ141" i="10"/>
  <c r="AW141" i="10"/>
  <c r="AT141" i="10"/>
  <c r="AQ141" i="10"/>
  <c r="AN141" i="10"/>
  <c r="AK141" i="10"/>
  <c r="AH141" i="10"/>
  <c r="AE141" i="10"/>
  <c r="AB141" i="10"/>
  <c r="Y141" i="10"/>
  <c r="V141" i="10"/>
  <c r="S141" i="10"/>
  <c r="P141" i="10"/>
  <c r="M141" i="10"/>
  <c r="J141" i="10"/>
  <c r="G141" i="10"/>
  <c r="AZ138" i="10"/>
  <c r="AW138" i="10"/>
  <c r="AT138" i="10"/>
  <c r="AQ138" i="10"/>
  <c r="AN138" i="10"/>
  <c r="AK138" i="10"/>
  <c r="AH138" i="10"/>
  <c r="AE138" i="10"/>
  <c r="AB138" i="10"/>
  <c r="Y138" i="10"/>
  <c r="V138" i="10"/>
  <c r="S138" i="10"/>
  <c r="P138" i="10"/>
  <c r="M138" i="10"/>
  <c r="J138" i="10"/>
  <c r="G138" i="10"/>
  <c r="AZ135" i="10"/>
  <c r="AW135" i="10"/>
  <c r="AT135" i="10"/>
  <c r="AQ135" i="10"/>
  <c r="AN135" i="10"/>
  <c r="AK135" i="10"/>
  <c r="AH135" i="10"/>
  <c r="AE135" i="10"/>
  <c r="AB135" i="10"/>
  <c r="Y135" i="10"/>
  <c r="V135" i="10"/>
  <c r="S135" i="10"/>
  <c r="P135" i="10"/>
  <c r="M135" i="10"/>
  <c r="J135" i="10"/>
  <c r="G135" i="10"/>
  <c r="AZ132" i="10"/>
  <c r="AW132" i="10"/>
  <c r="AT132" i="10"/>
  <c r="AQ132" i="10"/>
  <c r="AN132" i="10"/>
  <c r="AK132" i="10"/>
  <c r="AH132" i="10"/>
  <c r="AE132" i="10"/>
  <c r="AB132" i="10"/>
  <c r="Y132" i="10"/>
  <c r="V132" i="10"/>
  <c r="S132" i="10"/>
  <c r="P132" i="10"/>
  <c r="M132" i="10"/>
  <c r="J132" i="10"/>
  <c r="G132" i="10"/>
  <c r="AZ129" i="10"/>
  <c r="AW129" i="10"/>
  <c r="AT129" i="10"/>
  <c r="AQ129" i="10"/>
  <c r="AN129" i="10"/>
  <c r="AK129" i="10"/>
  <c r="AH129" i="10"/>
  <c r="AE129" i="10"/>
  <c r="AB129" i="10"/>
  <c r="Y129" i="10"/>
  <c r="V129" i="10"/>
  <c r="S129" i="10"/>
  <c r="P129" i="10"/>
  <c r="M129" i="10"/>
  <c r="J129" i="10"/>
  <c r="G129" i="10"/>
  <c r="AZ126" i="10"/>
  <c r="AW126" i="10"/>
  <c r="AT126" i="10"/>
  <c r="AQ126" i="10"/>
  <c r="AN126" i="10"/>
  <c r="AK126" i="10"/>
  <c r="AH126" i="10"/>
  <c r="AE126" i="10"/>
  <c r="AB126" i="10"/>
  <c r="Y126" i="10"/>
  <c r="V126" i="10"/>
  <c r="S126" i="10"/>
  <c r="P126" i="10"/>
  <c r="M126" i="10"/>
  <c r="J126" i="10"/>
  <c r="G126" i="10"/>
  <c r="L98" i="10"/>
  <c r="AE94" i="10"/>
  <c r="AB94" i="10"/>
  <c r="Y94" i="10"/>
  <c r="V94" i="10"/>
  <c r="AE91" i="10"/>
  <c r="AB91" i="10"/>
  <c r="Y91" i="10"/>
  <c r="V91" i="10"/>
  <c r="AZ88" i="10"/>
  <c r="AW88" i="10"/>
  <c r="AT88" i="10"/>
  <c r="AQ88" i="10"/>
  <c r="AN88" i="10"/>
  <c r="AK88" i="10"/>
  <c r="AH88" i="10"/>
  <c r="AE88" i="10"/>
  <c r="AB88" i="10"/>
  <c r="Y88" i="10"/>
  <c r="V88" i="10"/>
  <c r="S88" i="10"/>
  <c r="P88" i="10"/>
  <c r="M88" i="10"/>
  <c r="J88" i="10"/>
  <c r="G88" i="10"/>
  <c r="AZ85" i="10"/>
  <c r="AW85" i="10"/>
  <c r="AT85" i="10"/>
  <c r="AQ85" i="10"/>
  <c r="AN85" i="10"/>
  <c r="AK85" i="10"/>
  <c r="AH85" i="10"/>
  <c r="AE85" i="10"/>
  <c r="AB85" i="10"/>
  <c r="Y85" i="10"/>
  <c r="V85" i="10"/>
  <c r="S85" i="10"/>
  <c r="P85" i="10"/>
  <c r="M85" i="10"/>
  <c r="J85" i="10"/>
  <c r="G85" i="10"/>
  <c r="AZ82" i="10"/>
  <c r="AW82" i="10"/>
  <c r="AT82" i="10"/>
  <c r="AQ82" i="10"/>
  <c r="AN82" i="10"/>
  <c r="AK82" i="10"/>
  <c r="AH82" i="10"/>
  <c r="AE82" i="10"/>
  <c r="AB82" i="10"/>
  <c r="Y82" i="10"/>
  <c r="V82" i="10"/>
  <c r="S82" i="10"/>
  <c r="P82" i="10"/>
  <c r="M82" i="10"/>
  <c r="J82" i="10"/>
  <c r="G82" i="10"/>
  <c r="AZ79" i="10"/>
  <c r="AW79" i="10"/>
  <c r="AT79" i="10"/>
  <c r="AQ79" i="10"/>
  <c r="AN79" i="10"/>
  <c r="AK79" i="10"/>
  <c r="AH79" i="10"/>
  <c r="AE79" i="10"/>
  <c r="AB79" i="10"/>
  <c r="Y79" i="10"/>
  <c r="V79" i="10"/>
  <c r="S79" i="10"/>
  <c r="P79" i="10"/>
  <c r="M79" i="10"/>
  <c r="J79" i="10"/>
  <c r="G79" i="10"/>
  <c r="AZ76" i="10"/>
  <c r="AW76" i="10"/>
  <c r="AT76" i="10"/>
  <c r="AQ76" i="10"/>
  <c r="AN76" i="10"/>
  <c r="AK76" i="10"/>
  <c r="AH76" i="10"/>
  <c r="AE76" i="10"/>
  <c r="AB76" i="10"/>
  <c r="Y76" i="10"/>
  <c r="V76" i="10"/>
  <c r="S76" i="10"/>
  <c r="P76" i="10"/>
  <c r="M76" i="10"/>
  <c r="J76" i="10"/>
  <c r="G76" i="10"/>
  <c r="AZ73" i="10"/>
  <c r="AW73" i="10"/>
  <c r="AT73" i="10"/>
  <c r="AQ73" i="10"/>
  <c r="AN73" i="10"/>
  <c r="AK73" i="10"/>
  <c r="AH73" i="10"/>
  <c r="AE73" i="10"/>
  <c r="AB73" i="10"/>
  <c r="Y73" i="10"/>
  <c r="V73" i="10"/>
  <c r="S73" i="10"/>
  <c r="P73" i="10"/>
  <c r="M73" i="10"/>
  <c r="J73" i="10"/>
  <c r="G73" i="10"/>
  <c r="AZ70" i="10"/>
  <c r="AW70" i="10"/>
  <c r="AT70" i="10"/>
  <c r="AQ70" i="10"/>
  <c r="AN70" i="10"/>
  <c r="AK70" i="10"/>
  <c r="AH70" i="10"/>
  <c r="AE70" i="10"/>
  <c r="AB70" i="10"/>
  <c r="Y70" i="10"/>
  <c r="V70" i="10"/>
  <c r="S70" i="10"/>
  <c r="P70" i="10"/>
  <c r="M70" i="10"/>
  <c r="J70" i="10"/>
  <c r="G70" i="10"/>
  <c r="AZ67" i="10"/>
  <c r="AW67" i="10"/>
  <c r="AT67" i="10"/>
  <c r="AQ67" i="10"/>
  <c r="AN67" i="10"/>
  <c r="AK67" i="10"/>
  <c r="AH67" i="10"/>
  <c r="AE67" i="10"/>
  <c r="AB67" i="10"/>
  <c r="Y67" i="10"/>
  <c r="V67" i="10"/>
  <c r="S67" i="10"/>
  <c r="P67" i="10"/>
  <c r="M67" i="10"/>
  <c r="J67" i="10"/>
  <c r="G67" i="10"/>
  <c r="AZ64" i="10"/>
  <c r="AW64" i="10"/>
  <c r="AT64" i="10"/>
  <c r="AQ64" i="10"/>
  <c r="AN64" i="10"/>
  <c r="AK64" i="10"/>
  <c r="AH64" i="10"/>
  <c r="AE64" i="10"/>
  <c r="AB64" i="10"/>
  <c r="Y64" i="10"/>
  <c r="V64" i="10"/>
  <c r="S64" i="10"/>
  <c r="P64" i="10"/>
  <c r="M64" i="10"/>
  <c r="J64" i="10"/>
  <c r="G64" i="10"/>
  <c r="AZ61" i="10"/>
  <c r="AW61" i="10"/>
  <c r="AT61" i="10"/>
  <c r="AQ61" i="10"/>
  <c r="AN61" i="10"/>
  <c r="AK61" i="10"/>
  <c r="AH61" i="10"/>
  <c r="AE61" i="10"/>
  <c r="AB61" i="10"/>
  <c r="Y61" i="10"/>
  <c r="V61" i="10"/>
  <c r="S61" i="10"/>
  <c r="P61" i="10"/>
  <c r="M61" i="10"/>
  <c r="J61" i="10"/>
  <c r="G61" i="10"/>
  <c r="AZ58" i="10"/>
  <c r="AW58" i="10"/>
  <c r="AT58" i="10"/>
  <c r="AQ58" i="10"/>
  <c r="AN58" i="10"/>
  <c r="AK58" i="10"/>
  <c r="AH58" i="10"/>
  <c r="AE58" i="10"/>
  <c r="AB58" i="10"/>
  <c r="Y58" i="10"/>
  <c r="V58" i="10"/>
  <c r="S58" i="10"/>
  <c r="P58" i="10"/>
  <c r="M58" i="10"/>
  <c r="J58" i="10"/>
  <c r="G58" i="10"/>
  <c r="AZ55" i="10"/>
  <c r="AW55" i="10"/>
  <c r="AT55" i="10"/>
  <c r="AQ55" i="10"/>
  <c r="AN55" i="10"/>
  <c r="AK55" i="10"/>
  <c r="AH55" i="10"/>
  <c r="AE55" i="10"/>
  <c r="AB55" i="10"/>
  <c r="Y55" i="10"/>
  <c r="V55" i="10"/>
  <c r="S55" i="10"/>
  <c r="P55" i="10"/>
  <c r="M55" i="10"/>
  <c r="J55" i="10"/>
  <c r="G55" i="10"/>
  <c r="AZ52" i="10"/>
  <c r="AW52" i="10"/>
  <c r="AT52" i="10"/>
  <c r="AQ52" i="10"/>
  <c r="AN52" i="10"/>
  <c r="AK52" i="10"/>
  <c r="AH52" i="10"/>
  <c r="AE52" i="10"/>
  <c r="AB52" i="10"/>
  <c r="Y52" i="10"/>
  <c r="V52" i="10"/>
  <c r="S52" i="10"/>
  <c r="P52" i="10"/>
  <c r="M52" i="10"/>
  <c r="J52" i="10"/>
  <c r="G52" i="10"/>
  <c r="AZ49" i="10"/>
  <c r="AW49" i="10"/>
  <c r="AT49" i="10"/>
  <c r="AQ49" i="10"/>
  <c r="AN49" i="10"/>
  <c r="AK49" i="10"/>
  <c r="AH49" i="10"/>
  <c r="AE49" i="10"/>
  <c r="AB49" i="10"/>
  <c r="Y49" i="10"/>
  <c r="V49" i="10"/>
  <c r="S49" i="10"/>
  <c r="P49" i="10"/>
  <c r="M49" i="10"/>
  <c r="J49" i="10"/>
  <c r="G49" i="10"/>
  <c r="AZ46" i="10"/>
  <c r="AW46" i="10"/>
  <c r="AT46" i="10"/>
  <c r="AQ46" i="10"/>
  <c r="AN46" i="10"/>
  <c r="AK46" i="10"/>
  <c r="AH46" i="10"/>
  <c r="AE46" i="10"/>
  <c r="AB46" i="10"/>
  <c r="Y46" i="10"/>
  <c r="V46" i="10"/>
  <c r="S46" i="10"/>
  <c r="P46" i="10"/>
  <c r="M46" i="10"/>
  <c r="J46" i="10"/>
  <c r="G46" i="10"/>
  <c r="L18" i="10"/>
  <c r="BD12" i="10"/>
  <c r="AG12" i="10"/>
  <c r="BQ7" i="10"/>
  <c r="M7" i="10"/>
  <c r="CK3" i="9"/>
  <c r="AE174" i="9"/>
  <c r="AB174" i="9"/>
  <c r="Y174" i="9"/>
  <c r="V174" i="9"/>
  <c r="AE171" i="9"/>
  <c r="AB171" i="9"/>
  <c r="Y171" i="9"/>
  <c r="V171" i="9"/>
  <c r="M3" i="9"/>
  <c r="AZ168" i="9"/>
  <c r="AW168" i="9"/>
  <c r="AT168" i="9"/>
  <c r="AQ168" i="9"/>
  <c r="AN168" i="9"/>
  <c r="AK168" i="9"/>
  <c r="AH168" i="9"/>
  <c r="AE168" i="9"/>
  <c r="AB168" i="9"/>
  <c r="Y168" i="9"/>
  <c r="V168" i="9"/>
  <c r="S168" i="9"/>
  <c r="P168" i="9"/>
  <c r="M168" i="9"/>
  <c r="J168" i="9"/>
  <c r="G168" i="9"/>
  <c r="AZ165" i="9"/>
  <c r="AW165" i="9"/>
  <c r="AT165" i="9"/>
  <c r="AQ165" i="9"/>
  <c r="AN165" i="9"/>
  <c r="AK165" i="9"/>
  <c r="AH165" i="9"/>
  <c r="AE165" i="9"/>
  <c r="AB165" i="9"/>
  <c r="Y165" i="9"/>
  <c r="V165" i="9"/>
  <c r="S165" i="9"/>
  <c r="P165" i="9"/>
  <c r="M165" i="9"/>
  <c r="J165" i="9"/>
  <c r="G165" i="9"/>
  <c r="AZ162" i="9"/>
  <c r="AW162" i="9"/>
  <c r="AT162" i="9"/>
  <c r="AQ162" i="9"/>
  <c r="AN162" i="9"/>
  <c r="AK162" i="9"/>
  <c r="AH162" i="9"/>
  <c r="AE162" i="9"/>
  <c r="AB162" i="9"/>
  <c r="Y162" i="9"/>
  <c r="V162" i="9"/>
  <c r="S162" i="9"/>
  <c r="P162" i="9"/>
  <c r="M162" i="9"/>
  <c r="J162" i="9"/>
  <c r="G162" i="9"/>
  <c r="AZ159" i="9"/>
  <c r="AW159" i="9"/>
  <c r="AT159" i="9"/>
  <c r="AQ159" i="9"/>
  <c r="AN159" i="9"/>
  <c r="AK159" i="9"/>
  <c r="AH159" i="9"/>
  <c r="AE159" i="9"/>
  <c r="AB159" i="9"/>
  <c r="Y159" i="9"/>
  <c r="V159" i="9"/>
  <c r="S159" i="9"/>
  <c r="P159" i="9"/>
  <c r="M159" i="9"/>
  <c r="J159" i="9"/>
  <c r="G159" i="9"/>
  <c r="AZ156" i="9"/>
  <c r="AW156" i="9"/>
  <c r="AT156" i="9"/>
  <c r="AQ156" i="9"/>
  <c r="AN156" i="9"/>
  <c r="AK156" i="9"/>
  <c r="AH156" i="9"/>
  <c r="AE156" i="9"/>
  <c r="AB156" i="9"/>
  <c r="Y156" i="9"/>
  <c r="V156" i="9"/>
  <c r="S156" i="9"/>
  <c r="P156" i="9"/>
  <c r="M156" i="9"/>
  <c r="J156" i="9"/>
  <c r="G156" i="9"/>
  <c r="AZ153" i="9"/>
  <c r="AW153" i="9"/>
  <c r="AT153" i="9"/>
  <c r="AQ153" i="9"/>
  <c r="AN153" i="9"/>
  <c r="AK153" i="9"/>
  <c r="AH153" i="9"/>
  <c r="AE153" i="9"/>
  <c r="AB153" i="9"/>
  <c r="Y153" i="9"/>
  <c r="V153" i="9"/>
  <c r="S153" i="9"/>
  <c r="P153" i="9"/>
  <c r="M153" i="9"/>
  <c r="J153" i="9"/>
  <c r="G153" i="9"/>
  <c r="AZ150" i="9"/>
  <c r="AW150" i="9"/>
  <c r="AT150" i="9"/>
  <c r="AQ150" i="9"/>
  <c r="AN150" i="9"/>
  <c r="AK150" i="9"/>
  <c r="AH150" i="9"/>
  <c r="AE150" i="9"/>
  <c r="AB150" i="9"/>
  <c r="Y150" i="9"/>
  <c r="V150" i="9"/>
  <c r="S150" i="9"/>
  <c r="P150" i="9"/>
  <c r="M150" i="9"/>
  <c r="J150" i="9"/>
  <c r="G150" i="9"/>
  <c r="AZ147" i="9"/>
  <c r="AW147" i="9"/>
  <c r="AT147" i="9"/>
  <c r="AQ147" i="9"/>
  <c r="AN147" i="9"/>
  <c r="AK147" i="9"/>
  <c r="AH147" i="9"/>
  <c r="AE147" i="9"/>
  <c r="AB147" i="9"/>
  <c r="Y147" i="9"/>
  <c r="V147" i="9"/>
  <c r="S147" i="9"/>
  <c r="P147" i="9"/>
  <c r="M147" i="9"/>
  <c r="J147" i="9"/>
  <c r="G147" i="9"/>
  <c r="AZ144" i="9"/>
  <c r="AW144" i="9"/>
  <c r="AT144" i="9"/>
  <c r="AQ144" i="9"/>
  <c r="AN144" i="9"/>
  <c r="AK144" i="9"/>
  <c r="AH144" i="9"/>
  <c r="AE144" i="9"/>
  <c r="AB144" i="9"/>
  <c r="Y144" i="9"/>
  <c r="V144" i="9"/>
  <c r="S144" i="9"/>
  <c r="P144" i="9"/>
  <c r="M144" i="9"/>
  <c r="J144" i="9"/>
  <c r="G144" i="9"/>
  <c r="AZ141" i="9"/>
  <c r="AW141" i="9"/>
  <c r="AT141" i="9"/>
  <c r="AQ141" i="9"/>
  <c r="AN141" i="9"/>
  <c r="AK141" i="9"/>
  <c r="AH141" i="9"/>
  <c r="AE141" i="9"/>
  <c r="AB141" i="9"/>
  <c r="Y141" i="9"/>
  <c r="V141" i="9"/>
  <c r="S141" i="9"/>
  <c r="P141" i="9"/>
  <c r="M141" i="9"/>
  <c r="J141" i="9"/>
  <c r="G141" i="9"/>
  <c r="AZ138" i="9"/>
  <c r="AW138" i="9"/>
  <c r="AT138" i="9"/>
  <c r="AQ138" i="9"/>
  <c r="AN138" i="9"/>
  <c r="AK138" i="9"/>
  <c r="AH138" i="9"/>
  <c r="AE138" i="9"/>
  <c r="AB138" i="9"/>
  <c r="Y138" i="9"/>
  <c r="V138" i="9"/>
  <c r="S138" i="9"/>
  <c r="P138" i="9"/>
  <c r="M138" i="9"/>
  <c r="J138" i="9"/>
  <c r="G138" i="9"/>
  <c r="AZ135" i="9"/>
  <c r="AW135" i="9"/>
  <c r="AT135" i="9"/>
  <c r="AQ135" i="9"/>
  <c r="AN135" i="9"/>
  <c r="AK135" i="9"/>
  <c r="AH135" i="9"/>
  <c r="AE135" i="9"/>
  <c r="AB135" i="9"/>
  <c r="Y135" i="9"/>
  <c r="V135" i="9"/>
  <c r="S135" i="9"/>
  <c r="P135" i="9"/>
  <c r="M135" i="9"/>
  <c r="J135" i="9"/>
  <c r="G135" i="9"/>
  <c r="AZ132" i="9"/>
  <c r="AW132" i="9"/>
  <c r="AT132" i="9"/>
  <c r="AQ132" i="9"/>
  <c r="AN132" i="9"/>
  <c r="AK132" i="9"/>
  <c r="AH132" i="9"/>
  <c r="AE132" i="9"/>
  <c r="AB132" i="9"/>
  <c r="Y132" i="9"/>
  <c r="V132" i="9"/>
  <c r="S132" i="9"/>
  <c r="P132" i="9"/>
  <c r="M132" i="9"/>
  <c r="J132" i="9"/>
  <c r="G132" i="9"/>
  <c r="AZ129" i="9"/>
  <c r="AW129" i="9"/>
  <c r="AT129" i="9"/>
  <c r="AQ129" i="9"/>
  <c r="AN129" i="9"/>
  <c r="AK129" i="9"/>
  <c r="AH129" i="9"/>
  <c r="AE129" i="9"/>
  <c r="AB129" i="9"/>
  <c r="Y129" i="9"/>
  <c r="V129" i="9"/>
  <c r="S129" i="9"/>
  <c r="P129" i="9"/>
  <c r="M129" i="9"/>
  <c r="J129" i="9"/>
  <c r="G129" i="9"/>
  <c r="AZ126" i="9"/>
  <c r="AW126" i="9"/>
  <c r="AT126" i="9"/>
  <c r="AQ126" i="9"/>
  <c r="AN126" i="9"/>
  <c r="AK126" i="9"/>
  <c r="AH126" i="9"/>
  <c r="AE126" i="9"/>
  <c r="AB126" i="9"/>
  <c r="Y126" i="9"/>
  <c r="V126" i="9"/>
  <c r="S126" i="9"/>
  <c r="P126" i="9"/>
  <c r="M126" i="9"/>
  <c r="J126" i="9"/>
  <c r="G126" i="9"/>
  <c r="L98" i="9"/>
  <c r="AE94" i="9"/>
  <c r="AB94" i="9"/>
  <c r="Y94" i="9"/>
  <c r="V94" i="9"/>
  <c r="AE91" i="9"/>
  <c r="AB91" i="9"/>
  <c r="Y91" i="9"/>
  <c r="V91" i="9"/>
  <c r="AZ88" i="9"/>
  <c r="AW88" i="9"/>
  <c r="AT88" i="9"/>
  <c r="AQ88" i="9"/>
  <c r="AN88" i="9"/>
  <c r="AK88" i="9"/>
  <c r="AH88" i="9"/>
  <c r="AE88" i="9"/>
  <c r="AB88" i="9"/>
  <c r="Y88" i="9"/>
  <c r="V88" i="9"/>
  <c r="S88" i="9"/>
  <c r="P88" i="9"/>
  <c r="M88" i="9"/>
  <c r="J88" i="9"/>
  <c r="G88" i="9"/>
  <c r="AZ85" i="9"/>
  <c r="AW85" i="9"/>
  <c r="AT85" i="9"/>
  <c r="AQ85" i="9"/>
  <c r="AN85" i="9"/>
  <c r="AK85" i="9"/>
  <c r="AH85" i="9"/>
  <c r="AE85" i="9"/>
  <c r="AB85" i="9"/>
  <c r="Y85" i="9"/>
  <c r="V85" i="9"/>
  <c r="S85" i="9"/>
  <c r="P85" i="9"/>
  <c r="M85" i="9"/>
  <c r="J85" i="9"/>
  <c r="G85" i="9"/>
  <c r="AZ82" i="9"/>
  <c r="AW82" i="9"/>
  <c r="AT82" i="9"/>
  <c r="AQ82" i="9"/>
  <c r="AN82" i="9"/>
  <c r="AK82" i="9"/>
  <c r="AH82" i="9"/>
  <c r="AE82" i="9"/>
  <c r="AB82" i="9"/>
  <c r="Y82" i="9"/>
  <c r="V82" i="9"/>
  <c r="S82" i="9"/>
  <c r="P82" i="9"/>
  <c r="M82" i="9"/>
  <c r="J82" i="9"/>
  <c r="G82" i="9"/>
  <c r="AZ79" i="9"/>
  <c r="AW79" i="9"/>
  <c r="AT79" i="9"/>
  <c r="AQ79" i="9"/>
  <c r="AN79" i="9"/>
  <c r="AK79" i="9"/>
  <c r="AH79" i="9"/>
  <c r="AE79" i="9"/>
  <c r="AB79" i="9"/>
  <c r="Y79" i="9"/>
  <c r="V79" i="9"/>
  <c r="S79" i="9"/>
  <c r="P79" i="9"/>
  <c r="M79" i="9"/>
  <c r="J79" i="9"/>
  <c r="G79" i="9"/>
  <c r="AZ76" i="9"/>
  <c r="AW76" i="9"/>
  <c r="AT76" i="9"/>
  <c r="AQ76" i="9"/>
  <c r="AN76" i="9"/>
  <c r="AK76" i="9"/>
  <c r="AH76" i="9"/>
  <c r="AE76" i="9"/>
  <c r="AB76" i="9"/>
  <c r="Y76" i="9"/>
  <c r="V76" i="9"/>
  <c r="S76" i="9"/>
  <c r="P76" i="9"/>
  <c r="M76" i="9"/>
  <c r="J76" i="9"/>
  <c r="G76" i="9"/>
  <c r="AZ73" i="9"/>
  <c r="AW73" i="9"/>
  <c r="AT73" i="9"/>
  <c r="AQ73" i="9"/>
  <c r="AN73" i="9"/>
  <c r="AK73" i="9"/>
  <c r="AH73" i="9"/>
  <c r="AE73" i="9"/>
  <c r="AB73" i="9"/>
  <c r="Y73" i="9"/>
  <c r="V73" i="9"/>
  <c r="S73" i="9"/>
  <c r="P73" i="9"/>
  <c r="M73" i="9"/>
  <c r="J73" i="9"/>
  <c r="G73" i="9"/>
  <c r="AZ70" i="9"/>
  <c r="AW70" i="9"/>
  <c r="AT70" i="9"/>
  <c r="AQ70" i="9"/>
  <c r="AN70" i="9"/>
  <c r="AK70" i="9"/>
  <c r="AH70" i="9"/>
  <c r="AE70" i="9"/>
  <c r="AB70" i="9"/>
  <c r="Y70" i="9"/>
  <c r="V70" i="9"/>
  <c r="S70" i="9"/>
  <c r="P70" i="9"/>
  <c r="M70" i="9"/>
  <c r="J70" i="9"/>
  <c r="G70" i="9"/>
  <c r="AZ67" i="9"/>
  <c r="AW67" i="9"/>
  <c r="AT67" i="9"/>
  <c r="AQ67" i="9"/>
  <c r="AN67" i="9"/>
  <c r="AK67" i="9"/>
  <c r="AH67" i="9"/>
  <c r="AE67" i="9"/>
  <c r="AB67" i="9"/>
  <c r="Y67" i="9"/>
  <c r="V67" i="9"/>
  <c r="S67" i="9"/>
  <c r="P67" i="9"/>
  <c r="M67" i="9"/>
  <c r="J67" i="9"/>
  <c r="G67" i="9"/>
  <c r="AZ64" i="9"/>
  <c r="AW64" i="9"/>
  <c r="AT64" i="9"/>
  <c r="AQ64" i="9"/>
  <c r="AN64" i="9"/>
  <c r="AK64" i="9"/>
  <c r="AH64" i="9"/>
  <c r="AE64" i="9"/>
  <c r="AB64" i="9"/>
  <c r="Y64" i="9"/>
  <c r="V64" i="9"/>
  <c r="S64" i="9"/>
  <c r="P64" i="9"/>
  <c r="M64" i="9"/>
  <c r="J64" i="9"/>
  <c r="G64" i="9"/>
  <c r="AZ61" i="9"/>
  <c r="AW61" i="9"/>
  <c r="AT61" i="9"/>
  <c r="AQ61" i="9"/>
  <c r="AN61" i="9"/>
  <c r="AK61" i="9"/>
  <c r="AH61" i="9"/>
  <c r="AE61" i="9"/>
  <c r="AB61" i="9"/>
  <c r="Y61" i="9"/>
  <c r="V61" i="9"/>
  <c r="S61" i="9"/>
  <c r="P61" i="9"/>
  <c r="M61" i="9"/>
  <c r="J61" i="9"/>
  <c r="G61" i="9"/>
  <c r="AZ58" i="9"/>
  <c r="AW58" i="9"/>
  <c r="AT58" i="9"/>
  <c r="AQ58" i="9"/>
  <c r="AN58" i="9"/>
  <c r="AK58" i="9"/>
  <c r="AH58" i="9"/>
  <c r="AE58" i="9"/>
  <c r="AB58" i="9"/>
  <c r="Y58" i="9"/>
  <c r="V58" i="9"/>
  <c r="S58" i="9"/>
  <c r="P58" i="9"/>
  <c r="M58" i="9"/>
  <c r="J58" i="9"/>
  <c r="G58" i="9"/>
  <c r="AZ55" i="9"/>
  <c r="AW55" i="9"/>
  <c r="AT55" i="9"/>
  <c r="AQ55" i="9"/>
  <c r="AN55" i="9"/>
  <c r="AK55" i="9"/>
  <c r="AH55" i="9"/>
  <c r="AE55" i="9"/>
  <c r="AB55" i="9"/>
  <c r="Y55" i="9"/>
  <c r="V55" i="9"/>
  <c r="S55" i="9"/>
  <c r="P55" i="9"/>
  <c r="M55" i="9"/>
  <c r="J55" i="9"/>
  <c r="G55" i="9"/>
  <c r="AZ52" i="9"/>
  <c r="AW52" i="9"/>
  <c r="AT52" i="9"/>
  <c r="AQ52" i="9"/>
  <c r="AN52" i="9"/>
  <c r="AK52" i="9"/>
  <c r="AH52" i="9"/>
  <c r="AE52" i="9"/>
  <c r="AB52" i="9"/>
  <c r="Y52" i="9"/>
  <c r="V52" i="9"/>
  <c r="S52" i="9"/>
  <c r="P52" i="9"/>
  <c r="M52" i="9"/>
  <c r="J52" i="9"/>
  <c r="G52" i="9"/>
  <c r="AZ49" i="9"/>
  <c r="AW49" i="9"/>
  <c r="AT49" i="9"/>
  <c r="AQ49" i="9"/>
  <c r="AN49" i="9"/>
  <c r="AK49" i="9"/>
  <c r="AH49" i="9"/>
  <c r="AE49" i="9"/>
  <c r="AB49" i="9"/>
  <c r="Y49" i="9"/>
  <c r="V49" i="9"/>
  <c r="S49" i="9"/>
  <c r="P49" i="9"/>
  <c r="M49" i="9"/>
  <c r="J49" i="9"/>
  <c r="G49" i="9"/>
  <c r="AZ46" i="9"/>
  <c r="AW46" i="9"/>
  <c r="AT46" i="9"/>
  <c r="AQ46" i="9"/>
  <c r="AN46" i="9"/>
  <c r="AK46" i="9"/>
  <c r="AH46" i="9"/>
  <c r="AE46" i="9"/>
  <c r="AB46" i="9"/>
  <c r="Y46" i="9"/>
  <c r="V46" i="9"/>
  <c r="S46" i="9"/>
  <c r="P46" i="9"/>
  <c r="M46" i="9"/>
  <c r="J46" i="9"/>
  <c r="G46" i="9"/>
  <c r="L18" i="9"/>
  <c r="BD12" i="9"/>
  <c r="AG12" i="9"/>
  <c r="BQ7" i="9"/>
  <c r="M7" i="9"/>
  <c r="CK3" i="8"/>
  <c r="AE174" i="8"/>
  <c r="AB174" i="8"/>
  <c r="Y174" i="8"/>
  <c r="V174" i="8"/>
  <c r="AE171" i="8"/>
  <c r="AB171" i="8"/>
  <c r="Y171" i="8"/>
  <c r="V171" i="8"/>
  <c r="M3" i="8"/>
  <c r="AZ168" i="8"/>
  <c r="AW168" i="8"/>
  <c r="AT168" i="8"/>
  <c r="AQ168" i="8"/>
  <c r="AN168" i="8"/>
  <c r="AK168" i="8"/>
  <c r="AH168" i="8"/>
  <c r="AE168" i="8"/>
  <c r="AB168" i="8"/>
  <c r="Y168" i="8"/>
  <c r="V168" i="8"/>
  <c r="S168" i="8"/>
  <c r="P168" i="8"/>
  <c r="M168" i="8"/>
  <c r="J168" i="8"/>
  <c r="G168" i="8"/>
  <c r="AZ165" i="8"/>
  <c r="AW165" i="8"/>
  <c r="AT165" i="8"/>
  <c r="AQ165" i="8"/>
  <c r="AN165" i="8"/>
  <c r="AK165" i="8"/>
  <c r="AH165" i="8"/>
  <c r="AE165" i="8"/>
  <c r="AB165" i="8"/>
  <c r="Y165" i="8"/>
  <c r="V165" i="8"/>
  <c r="S165" i="8"/>
  <c r="P165" i="8"/>
  <c r="M165" i="8"/>
  <c r="J165" i="8"/>
  <c r="G165" i="8"/>
  <c r="AZ162" i="8"/>
  <c r="AW162" i="8"/>
  <c r="AT162" i="8"/>
  <c r="AQ162" i="8"/>
  <c r="AN162" i="8"/>
  <c r="AK162" i="8"/>
  <c r="AH162" i="8"/>
  <c r="AE162" i="8"/>
  <c r="AB162" i="8"/>
  <c r="Y162" i="8"/>
  <c r="V162" i="8"/>
  <c r="S162" i="8"/>
  <c r="P162" i="8"/>
  <c r="M162" i="8"/>
  <c r="J162" i="8"/>
  <c r="G162" i="8"/>
  <c r="AZ159" i="8"/>
  <c r="AW159" i="8"/>
  <c r="AT159" i="8"/>
  <c r="AQ159" i="8"/>
  <c r="AN159" i="8"/>
  <c r="AK159" i="8"/>
  <c r="AH159" i="8"/>
  <c r="AE159" i="8"/>
  <c r="AB159" i="8"/>
  <c r="Y159" i="8"/>
  <c r="V159" i="8"/>
  <c r="S159" i="8"/>
  <c r="P159" i="8"/>
  <c r="M159" i="8"/>
  <c r="J159" i="8"/>
  <c r="G159" i="8"/>
  <c r="AZ156" i="8"/>
  <c r="AW156" i="8"/>
  <c r="AT156" i="8"/>
  <c r="AQ156" i="8"/>
  <c r="AN156" i="8"/>
  <c r="AK156" i="8"/>
  <c r="AH156" i="8"/>
  <c r="AE156" i="8"/>
  <c r="AB156" i="8"/>
  <c r="Y156" i="8"/>
  <c r="V156" i="8"/>
  <c r="S156" i="8"/>
  <c r="P156" i="8"/>
  <c r="M156" i="8"/>
  <c r="J156" i="8"/>
  <c r="G156" i="8"/>
  <c r="AZ153" i="8"/>
  <c r="AW153" i="8"/>
  <c r="AT153" i="8"/>
  <c r="AQ153" i="8"/>
  <c r="AN153" i="8"/>
  <c r="AK153" i="8"/>
  <c r="AH153" i="8"/>
  <c r="AE153" i="8"/>
  <c r="AB153" i="8"/>
  <c r="Y153" i="8"/>
  <c r="V153" i="8"/>
  <c r="S153" i="8"/>
  <c r="P153" i="8"/>
  <c r="M153" i="8"/>
  <c r="J153" i="8"/>
  <c r="G153" i="8"/>
  <c r="AZ150" i="8"/>
  <c r="AW150" i="8"/>
  <c r="AT150" i="8"/>
  <c r="AQ150" i="8"/>
  <c r="AN150" i="8"/>
  <c r="AK150" i="8"/>
  <c r="AH150" i="8"/>
  <c r="AE150" i="8"/>
  <c r="AB150" i="8"/>
  <c r="Y150" i="8"/>
  <c r="V150" i="8"/>
  <c r="S150" i="8"/>
  <c r="P150" i="8"/>
  <c r="M150" i="8"/>
  <c r="J150" i="8"/>
  <c r="G150" i="8"/>
  <c r="AZ147" i="8"/>
  <c r="AW147" i="8"/>
  <c r="AT147" i="8"/>
  <c r="AQ147" i="8"/>
  <c r="AN147" i="8"/>
  <c r="AK147" i="8"/>
  <c r="AH147" i="8"/>
  <c r="AE147" i="8"/>
  <c r="AB147" i="8"/>
  <c r="Y147" i="8"/>
  <c r="V147" i="8"/>
  <c r="S147" i="8"/>
  <c r="P147" i="8"/>
  <c r="M147" i="8"/>
  <c r="J147" i="8"/>
  <c r="G147" i="8"/>
  <c r="AZ144" i="8"/>
  <c r="AW144" i="8"/>
  <c r="AT144" i="8"/>
  <c r="AQ144" i="8"/>
  <c r="AN144" i="8"/>
  <c r="AK144" i="8"/>
  <c r="AH144" i="8"/>
  <c r="AE144" i="8"/>
  <c r="AB144" i="8"/>
  <c r="Y144" i="8"/>
  <c r="V144" i="8"/>
  <c r="S144" i="8"/>
  <c r="P144" i="8"/>
  <c r="M144" i="8"/>
  <c r="J144" i="8"/>
  <c r="G144" i="8"/>
  <c r="AZ141" i="8"/>
  <c r="AW141" i="8"/>
  <c r="AT141" i="8"/>
  <c r="AQ141" i="8"/>
  <c r="AN141" i="8"/>
  <c r="AK141" i="8"/>
  <c r="AH141" i="8"/>
  <c r="AE141" i="8"/>
  <c r="AB141" i="8"/>
  <c r="Y141" i="8"/>
  <c r="V141" i="8"/>
  <c r="S141" i="8"/>
  <c r="P141" i="8"/>
  <c r="M141" i="8"/>
  <c r="J141" i="8"/>
  <c r="G141" i="8"/>
  <c r="AZ138" i="8"/>
  <c r="AW138" i="8"/>
  <c r="AT138" i="8"/>
  <c r="AQ138" i="8"/>
  <c r="AN138" i="8"/>
  <c r="AK138" i="8"/>
  <c r="AH138" i="8"/>
  <c r="AE138" i="8"/>
  <c r="AB138" i="8"/>
  <c r="Y138" i="8"/>
  <c r="V138" i="8"/>
  <c r="S138" i="8"/>
  <c r="P138" i="8"/>
  <c r="M138" i="8"/>
  <c r="J138" i="8"/>
  <c r="G138" i="8"/>
  <c r="AZ135" i="8"/>
  <c r="AW135" i="8"/>
  <c r="AT135" i="8"/>
  <c r="AQ135" i="8"/>
  <c r="AN135" i="8"/>
  <c r="AK135" i="8"/>
  <c r="AH135" i="8"/>
  <c r="AE135" i="8"/>
  <c r="AB135" i="8"/>
  <c r="Y135" i="8"/>
  <c r="V135" i="8"/>
  <c r="S135" i="8"/>
  <c r="P135" i="8"/>
  <c r="M135" i="8"/>
  <c r="J135" i="8"/>
  <c r="G135" i="8"/>
  <c r="AZ132" i="8"/>
  <c r="AW132" i="8"/>
  <c r="AT132" i="8"/>
  <c r="AQ132" i="8"/>
  <c r="AN132" i="8"/>
  <c r="AK132" i="8"/>
  <c r="AH132" i="8"/>
  <c r="AE132" i="8"/>
  <c r="AB132" i="8"/>
  <c r="Y132" i="8"/>
  <c r="V132" i="8"/>
  <c r="S132" i="8"/>
  <c r="P132" i="8"/>
  <c r="M132" i="8"/>
  <c r="J132" i="8"/>
  <c r="G132" i="8"/>
  <c r="AZ129" i="8"/>
  <c r="AW129" i="8"/>
  <c r="AT129" i="8"/>
  <c r="AQ129" i="8"/>
  <c r="AN129" i="8"/>
  <c r="AK129" i="8"/>
  <c r="AH129" i="8"/>
  <c r="AE129" i="8"/>
  <c r="AB129" i="8"/>
  <c r="Y129" i="8"/>
  <c r="V129" i="8"/>
  <c r="S129" i="8"/>
  <c r="P129" i="8"/>
  <c r="M129" i="8"/>
  <c r="J129" i="8"/>
  <c r="G129" i="8"/>
  <c r="AZ126" i="8"/>
  <c r="AW126" i="8"/>
  <c r="AT126" i="8"/>
  <c r="AQ126" i="8"/>
  <c r="AN126" i="8"/>
  <c r="AK126" i="8"/>
  <c r="AH126" i="8"/>
  <c r="AE126" i="8"/>
  <c r="AB126" i="8"/>
  <c r="Y126" i="8"/>
  <c r="V126" i="8"/>
  <c r="S126" i="8"/>
  <c r="P126" i="8"/>
  <c r="M126" i="8"/>
  <c r="J126" i="8"/>
  <c r="G126" i="8"/>
  <c r="L98" i="8"/>
  <c r="AE94" i="8"/>
  <c r="AB94" i="8"/>
  <c r="Y94" i="8"/>
  <c r="V94" i="8"/>
  <c r="AE91" i="8"/>
  <c r="AB91" i="8"/>
  <c r="Y91" i="8"/>
  <c r="V91" i="8"/>
  <c r="AZ88" i="8"/>
  <c r="AW88" i="8"/>
  <c r="AT88" i="8"/>
  <c r="AQ88" i="8"/>
  <c r="AN88" i="8"/>
  <c r="AK88" i="8"/>
  <c r="AH88" i="8"/>
  <c r="AE88" i="8"/>
  <c r="AB88" i="8"/>
  <c r="Y88" i="8"/>
  <c r="V88" i="8"/>
  <c r="S88" i="8"/>
  <c r="P88" i="8"/>
  <c r="M88" i="8"/>
  <c r="J88" i="8"/>
  <c r="G88" i="8"/>
  <c r="AZ85" i="8"/>
  <c r="AW85" i="8"/>
  <c r="AT85" i="8"/>
  <c r="AQ85" i="8"/>
  <c r="AN85" i="8"/>
  <c r="AK85" i="8"/>
  <c r="AH85" i="8"/>
  <c r="AE85" i="8"/>
  <c r="AB85" i="8"/>
  <c r="Y85" i="8"/>
  <c r="V85" i="8"/>
  <c r="S85" i="8"/>
  <c r="P85" i="8"/>
  <c r="M85" i="8"/>
  <c r="J85" i="8"/>
  <c r="G85" i="8"/>
  <c r="AZ82" i="8"/>
  <c r="AW82" i="8"/>
  <c r="AT82" i="8"/>
  <c r="AQ82" i="8"/>
  <c r="AN82" i="8"/>
  <c r="AK82" i="8"/>
  <c r="AH82" i="8"/>
  <c r="AE82" i="8"/>
  <c r="AB82" i="8"/>
  <c r="Y82" i="8"/>
  <c r="V82" i="8"/>
  <c r="S82" i="8"/>
  <c r="P82" i="8"/>
  <c r="M82" i="8"/>
  <c r="J82" i="8"/>
  <c r="G82" i="8"/>
  <c r="AZ79" i="8"/>
  <c r="AW79" i="8"/>
  <c r="AT79" i="8"/>
  <c r="AQ79" i="8"/>
  <c r="AN79" i="8"/>
  <c r="AK79" i="8"/>
  <c r="AH79" i="8"/>
  <c r="AE79" i="8"/>
  <c r="AB79" i="8"/>
  <c r="Y79" i="8"/>
  <c r="V79" i="8"/>
  <c r="S79" i="8"/>
  <c r="P79" i="8"/>
  <c r="M79" i="8"/>
  <c r="J79" i="8"/>
  <c r="G79" i="8"/>
  <c r="AZ76" i="8"/>
  <c r="AW76" i="8"/>
  <c r="AT76" i="8"/>
  <c r="AQ76" i="8"/>
  <c r="AN76" i="8"/>
  <c r="AK76" i="8"/>
  <c r="AH76" i="8"/>
  <c r="AE76" i="8"/>
  <c r="AB76" i="8"/>
  <c r="Y76" i="8"/>
  <c r="V76" i="8"/>
  <c r="S76" i="8"/>
  <c r="P76" i="8"/>
  <c r="M76" i="8"/>
  <c r="J76" i="8"/>
  <c r="G76" i="8"/>
  <c r="AZ73" i="8"/>
  <c r="AW73" i="8"/>
  <c r="AT73" i="8"/>
  <c r="AQ73" i="8"/>
  <c r="AN73" i="8"/>
  <c r="AK73" i="8"/>
  <c r="AH73" i="8"/>
  <c r="AE73" i="8"/>
  <c r="AB73" i="8"/>
  <c r="Y73" i="8"/>
  <c r="V73" i="8"/>
  <c r="S73" i="8"/>
  <c r="P73" i="8"/>
  <c r="M73" i="8"/>
  <c r="J73" i="8"/>
  <c r="G73" i="8"/>
  <c r="AZ70" i="8"/>
  <c r="AW70" i="8"/>
  <c r="AT70" i="8"/>
  <c r="AQ70" i="8"/>
  <c r="AN70" i="8"/>
  <c r="AK70" i="8"/>
  <c r="AH70" i="8"/>
  <c r="AE70" i="8"/>
  <c r="AB70" i="8"/>
  <c r="Y70" i="8"/>
  <c r="V70" i="8"/>
  <c r="S70" i="8"/>
  <c r="P70" i="8"/>
  <c r="M70" i="8"/>
  <c r="J70" i="8"/>
  <c r="G70" i="8"/>
  <c r="AZ67" i="8"/>
  <c r="AW67" i="8"/>
  <c r="AT67" i="8"/>
  <c r="AQ67" i="8"/>
  <c r="AN67" i="8"/>
  <c r="AK67" i="8"/>
  <c r="AH67" i="8"/>
  <c r="AE67" i="8"/>
  <c r="AB67" i="8"/>
  <c r="Y67" i="8"/>
  <c r="V67" i="8"/>
  <c r="S67" i="8"/>
  <c r="P67" i="8"/>
  <c r="M67" i="8"/>
  <c r="J67" i="8"/>
  <c r="G67" i="8"/>
  <c r="AZ64" i="8"/>
  <c r="AW64" i="8"/>
  <c r="AT64" i="8"/>
  <c r="AQ64" i="8"/>
  <c r="AN64" i="8"/>
  <c r="AK64" i="8"/>
  <c r="AH64" i="8"/>
  <c r="AE64" i="8"/>
  <c r="AB64" i="8"/>
  <c r="Y64" i="8"/>
  <c r="V64" i="8"/>
  <c r="S64" i="8"/>
  <c r="P64" i="8"/>
  <c r="M64" i="8"/>
  <c r="J64" i="8"/>
  <c r="G64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G61" i="8"/>
  <c r="AZ58" i="8"/>
  <c r="AW58" i="8"/>
  <c r="AT58" i="8"/>
  <c r="AQ58" i="8"/>
  <c r="AN58" i="8"/>
  <c r="AK58" i="8"/>
  <c r="AH58" i="8"/>
  <c r="AE58" i="8"/>
  <c r="AB58" i="8"/>
  <c r="Y58" i="8"/>
  <c r="V58" i="8"/>
  <c r="S58" i="8"/>
  <c r="P58" i="8"/>
  <c r="M58" i="8"/>
  <c r="J58" i="8"/>
  <c r="G58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G55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G52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G49" i="8"/>
  <c r="AZ46" i="8"/>
  <c r="AW46" i="8"/>
  <c r="AT46" i="8"/>
  <c r="AQ46" i="8"/>
  <c r="AN46" i="8"/>
  <c r="AK46" i="8"/>
  <c r="AH46" i="8"/>
  <c r="AE46" i="8"/>
  <c r="AB46" i="8"/>
  <c r="Y46" i="8"/>
  <c r="V46" i="8"/>
  <c r="S46" i="8"/>
  <c r="P46" i="8"/>
  <c r="M46" i="8"/>
  <c r="J46" i="8"/>
  <c r="G46" i="8"/>
  <c r="L18" i="8"/>
  <c r="BD12" i="8"/>
  <c r="AG12" i="8"/>
  <c r="BQ7" i="8"/>
  <c r="M7" i="8"/>
  <c r="CK3" i="7"/>
  <c r="AE174" i="7"/>
  <c r="AB174" i="7"/>
  <c r="Y174" i="7"/>
  <c r="V174" i="7"/>
  <c r="AE171" i="7"/>
  <c r="AB171" i="7"/>
  <c r="Y171" i="7"/>
  <c r="V171" i="7"/>
  <c r="M3" i="7"/>
  <c r="AZ168" i="7"/>
  <c r="AW168" i="7"/>
  <c r="AT168" i="7"/>
  <c r="AQ168" i="7"/>
  <c r="AN168" i="7"/>
  <c r="AK168" i="7"/>
  <c r="AH168" i="7"/>
  <c r="AE168" i="7"/>
  <c r="AB168" i="7"/>
  <c r="Y168" i="7"/>
  <c r="V168" i="7"/>
  <c r="S168" i="7"/>
  <c r="P168" i="7"/>
  <c r="M168" i="7"/>
  <c r="J168" i="7"/>
  <c r="G168" i="7"/>
  <c r="AZ165" i="7"/>
  <c r="AW165" i="7"/>
  <c r="AT165" i="7"/>
  <c r="AQ165" i="7"/>
  <c r="AN165" i="7"/>
  <c r="AK165" i="7"/>
  <c r="AH165" i="7"/>
  <c r="AE165" i="7"/>
  <c r="AB165" i="7"/>
  <c r="Y165" i="7"/>
  <c r="V165" i="7"/>
  <c r="S165" i="7"/>
  <c r="P165" i="7"/>
  <c r="M165" i="7"/>
  <c r="J165" i="7"/>
  <c r="G165" i="7"/>
  <c r="AZ162" i="7"/>
  <c r="AW162" i="7"/>
  <c r="AT162" i="7"/>
  <c r="AQ162" i="7"/>
  <c r="AN162" i="7"/>
  <c r="AK162" i="7"/>
  <c r="AH162" i="7"/>
  <c r="AE162" i="7"/>
  <c r="AB162" i="7"/>
  <c r="Y162" i="7"/>
  <c r="V162" i="7"/>
  <c r="S162" i="7"/>
  <c r="P162" i="7"/>
  <c r="M162" i="7"/>
  <c r="J162" i="7"/>
  <c r="G162" i="7"/>
  <c r="AZ159" i="7"/>
  <c r="AW159" i="7"/>
  <c r="AT159" i="7"/>
  <c r="AQ159" i="7"/>
  <c r="AN159" i="7"/>
  <c r="AK159" i="7"/>
  <c r="AH159" i="7"/>
  <c r="AE159" i="7"/>
  <c r="AB159" i="7"/>
  <c r="Y159" i="7"/>
  <c r="V159" i="7"/>
  <c r="S159" i="7"/>
  <c r="P159" i="7"/>
  <c r="M159" i="7"/>
  <c r="J159" i="7"/>
  <c r="G159" i="7"/>
  <c r="AZ156" i="7"/>
  <c r="AW156" i="7"/>
  <c r="AT156" i="7"/>
  <c r="AQ156" i="7"/>
  <c r="AN156" i="7"/>
  <c r="AK156" i="7"/>
  <c r="AH156" i="7"/>
  <c r="AE156" i="7"/>
  <c r="AB156" i="7"/>
  <c r="Y156" i="7"/>
  <c r="V156" i="7"/>
  <c r="S156" i="7"/>
  <c r="P156" i="7"/>
  <c r="M156" i="7"/>
  <c r="J156" i="7"/>
  <c r="G156" i="7"/>
  <c r="AZ153" i="7"/>
  <c r="AW153" i="7"/>
  <c r="AT153" i="7"/>
  <c r="AQ153" i="7"/>
  <c r="AN153" i="7"/>
  <c r="AK153" i="7"/>
  <c r="AH153" i="7"/>
  <c r="AE153" i="7"/>
  <c r="AB153" i="7"/>
  <c r="Y153" i="7"/>
  <c r="V153" i="7"/>
  <c r="S153" i="7"/>
  <c r="P153" i="7"/>
  <c r="M153" i="7"/>
  <c r="J153" i="7"/>
  <c r="G153" i="7"/>
  <c r="AZ150" i="7"/>
  <c r="AW150" i="7"/>
  <c r="AT150" i="7"/>
  <c r="AQ150" i="7"/>
  <c r="AN150" i="7"/>
  <c r="AK150" i="7"/>
  <c r="AH150" i="7"/>
  <c r="AE150" i="7"/>
  <c r="AB150" i="7"/>
  <c r="Y150" i="7"/>
  <c r="V150" i="7"/>
  <c r="S150" i="7"/>
  <c r="P150" i="7"/>
  <c r="M150" i="7"/>
  <c r="J150" i="7"/>
  <c r="G150" i="7"/>
  <c r="AZ147" i="7"/>
  <c r="AW147" i="7"/>
  <c r="AT147" i="7"/>
  <c r="AQ147" i="7"/>
  <c r="AN147" i="7"/>
  <c r="AK147" i="7"/>
  <c r="AH147" i="7"/>
  <c r="AE147" i="7"/>
  <c r="AB147" i="7"/>
  <c r="Y147" i="7"/>
  <c r="V147" i="7"/>
  <c r="S147" i="7"/>
  <c r="P147" i="7"/>
  <c r="M147" i="7"/>
  <c r="J147" i="7"/>
  <c r="G147" i="7"/>
  <c r="AZ144" i="7"/>
  <c r="AW144" i="7"/>
  <c r="AT144" i="7"/>
  <c r="AQ144" i="7"/>
  <c r="AN144" i="7"/>
  <c r="AK144" i="7"/>
  <c r="AH144" i="7"/>
  <c r="AE144" i="7"/>
  <c r="AB144" i="7"/>
  <c r="Y144" i="7"/>
  <c r="V144" i="7"/>
  <c r="S144" i="7"/>
  <c r="P144" i="7"/>
  <c r="M144" i="7"/>
  <c r="J144" i="7"/>
  <c r="G144" i="7"/>
  <c r="AZ141" i="7"/>
  <c r="AW141" i="7"/>
  <c r="AT141" i="7"/>
  <c r="AQ141" i="7"/>
  <c r="AN141" i="7"/>
  <c r="AK141" i="7"/>
  <c r="AH141" i="7"/>
  <c r="AE141" i="7"/>
  <c r="AB141" i="7"/>
  <c r="Y141" i="7"/>
  <c r="V141" i="7"/>
  <c r="S141" i="7"/>
  <c r="P141" i="7"/>
  <c r="M141" i="7"/>
  <c r="J141" i="7"/>
  <c r="G141" i="7"/>
  <c r="AZ138" i="7"/>
  <c r="AW138" i="7"/>
  <c r="AT138" i="7"/>
  <c r="AQ138" i="7"/>
  <c r="AN138" i="7"/>
  <c r="AK138" i="7"/>
  <c r="AH138" i="7"/>
  <c r="AE138" i="7"/>
  <c r="AB138" i="7"/>
  <c r="Y138" i="7"/>
  <c r="V138" i="7"/>
  <c r="S138" i="7"/>
  <c r="P138" i="7"/>
  <c r="M138" i="7"/>
  <c r="J138" i="7"/>
  <c r="G138" i="7"/>
  <c r="AZ135" i="7"/>
  <c r="AW135" i="7"/>
  <c r="AT135" i="7"/>
  <c r="AQ135" i="7"/>
  <c r="AN135" i="7"/>
  <c r="AK135" i="7"/>
  <c r="AH135" i="7"/>
  <c r="AE135" i="7"/>
  <c r="AB135" i="7"/>
  <c r="Y135" i="7"/>
  <c r="V135" i="7"/>
  <c r="S135" i="7"/>
  <c r="P135" i="7"/>
  <c r="M135" i="7"/>
  <c r="J135" i="7"/>
  <c r="G135" i="7"/>
  <c r="AZ132" i="7"/>
  <c r="AW132" i="7"/>
  <c r="AT132" i="7"/>
  <c r="AQ132" i="7"/>
  <c r="AN132" i="7"/>
  <c r="AK132" i="7"/>
  <c r="AH132" i="7"/>
  <c r="AE132" i="7"/>
  <c r="AB132" i="7"/>
  <c r="Y132" i="7"/>
  <c r="V132" i="7"/>
  <c r="S132" i="7"/>
  <c r="P132" i="7"/>
  <c r="M132" i="7"/>
  <c r="J132" i="7"/>
  <c r="G132" i="7"/>
  <c r="AZ129" i="7"/>
  <c r="AW129" i="7"/>
  <c r="AT129" i="7"/>
  <c r="AQ129" i="7"/>
  <c r="AN129" i="7"/>
  <c r="AK129" i="7"/>
  <c r="AH129" i="7"/>
  <c r="AE129" i="7"/>
  <c r="AB129" i="7"/>
  <c r="Y129" i="7"/>
  <c r="V129" i="7"/>
  <c r="S129" i="7"/>
  <c r="P129" i="7"/>
  <c r="M129" i="7"/>
  <c r="J129" i="7"/>
  <c r="G129" i="7"/>
  <c r="AZ126" i="7"/>
  <c r="AW126" i="7"/>
  <c r="AT126" i="7"/>
  <c r="AQ126" i="7"/>
  <c r="AN126" i="7"/>
  <c r="AK126" i="7"/>
  <c r="AH126" i="7"/>
  <c r="AE126" i="7"/>
  <c r="AB126" i="7"/>
  <c r="Y126" i="7"/>
  <c r="V126" i="7"/>
  <c r="S126" i="7"/>
  <c r="P126" i="7"/>
  <c r="M126" i="7"/>
  <c r="J126" i="7"/>
  <c r="G126" i="7"/>
  <c r="L98" i="7"/>
  <c r="AE94" i="7"/>
  <c r="AB94" i="7"/>
  <c r="Y94" i="7"/>
  <c r="V94" i="7"/>
  <c r="AE91" i="7"/>
  <c r="AB91" i="7"/>
  <c r="Y91" i="7"/>
  <c r="V91" i="7"/>
  <c r="AZ88" i="7"/>
  <c r="AW88" i="7"/>
  <c r="AT88" i="7"/>
  <c r="AQ88" i="7"/>
  <c r="AN88" i="7"/>
  <c r="AK88" i="7"/>
  <c r="AH88" i="7"/>
  <c r="AE88" i="7"/>
  <c r="AB88" i="7"/>
  <c r="Y88" i="7"/>
  <c r="V88" i="7"/>
  <c r="S88" i="7"/>
  <c r="P88" i="7"/>
  <c r="M88" i="7"/>
  <c r="J88" i="7"/>
  <c r="G88" i="7"/>
  <c r="AZ85" i="7"/>
  <c r="AW85" i="7"/>
  <c r="AT85" i="7"/>
  <c r="AQ85" i="7"/>
  <c r="AN85" i="7"/>
  <c r="AK85" i="7"/>
  <c r="AH85" i="7"/>
  <c r="AE85" i="7"/>
  <c r="AB85" i="7"/>
  <c r="Y85" i="7"/>
  <c r="V85" i="7"/>
  <c r="S85" i="7"/>
  <c r="P85" i="7"/>
  <c r="M85" i="7"/>
  <c r="J85" i="7"/>
  <c r="G85" i="7"/>
  <c r="AZ82" i="7"/>
  <c r="AW82" i="7"/>
  <c r="AT82" i="7"/>
  <c r="AQ82" i="7"/>
  <c r="AN82" i="7"/>
  <c r="AK82" i="7"/>
  <c r="AH82" i="7"/>
  <c r="AE82" i="7"/>
  <c r="AB82" i="7"/>
  <c r="Y82" i="7"/>
  <c r="V82" i="7"/>
  <c r="S82" i="7"/>
  <c r="P82" i="7"/>
  <c r="M82" i="7"/>
  <c r="J82" i="7"/>
  <c r="G82" i="7"/>
  <c r="AZ79" i="7"/>
  <c r="AW79" i="7"/>
  <c r="AT79" i="7"/>
  <c r="AQ79" i="7"/>
  <c r="AN79" i="7"/>
  <c r="AK79" i="7"/>
  <c r="AH79" i="7"/>
  <c r="AE79" i="7"/>
  <c r="AB79" i="7"/>
  <c r="Y79" i="7"/>
  <c r="V79" i="7"/>
  <c r="S79" i="7"/>
  <c r="P79" i="7"/>
  <c r="M79" i="7"/>
  <c r="J79" i="7"/>
  <c r="G79" i="7"/>
  <c r="AZ76" i="7"/>
  <c r="AW76" i="7"/>
  <c r="AT76" i="7"/>
  <c r="AQ76" i="7"/>
  <c r="AN76" i="7"/>
  <c r="AK76" i="7"/>
  <c r="AH76" i="7"/>
  <c r="AE76" i="7"/>
  <c r="AB76" i="7"/>
  <c r="Y76" i="7"/>
  <c r="V76" i="7"/>
  <c r="S76" i="7"/>
  <c r="P76" i="7"/>
  <c r="M76" i="7"/>
  <c r="J76" i="7"/>
  <c r="G76" i="7"/>
  <c r="AZ73" i="7"/>
  <c r="AW73" i="7"/>
  <c r="AT73" i="7"/>
  <c r="AQ73" i="7"/>
  <c r="AN73" i="7"/>
  <c r="AK73" i="7"/>
  <c r="AH73" i="7"/>
  <c r="AE73" i="7"/>
  <c r="AB73" i="7"/>
  <c r="Y73" i="7"/>
  <c r="V73" i="7"/>
  <c r="S73" i="7"/>
  <c r="P73" i="7"/>
  <c r="M73" i="7"/>
  <c r="J73" i="7"/>
  <c r="G73" i="7"/>
  <c r="AZ70" i="7"/>
  <c r="AW70" i="7"/>
  <c r="AT70" i="7"/>
  <c r="AQ70" i="7"/>
  <c r="AN70" i="7"/>
  <c r="AK70" i="7"/>
  <c r="AH70" i="7"/>
  <c r="AE70" i="7"/>
  <c r="AB70" i="7"/>
  <c r="Y70" i="7"/>
  <c r="V70" i="7"/>
  <c r="S70" i="7"/>
  <c r="P70" i="7"/>
  <c r="M70" i="7"/>
  <c r="J70" i="7"/>
  <c r="G70" i="7"/>
  <c r="AZ67" i="7"/>
  <c r="AW67" i="7"/>
  <c r="AT67" i="7"/>
  <c r="AQ67" i="7"/>
  <c r="AN67" i="7"/>
  <c r="AK67" i="7"/>
  <c r="AH67" i="7"/>
  <c r="AE67" i="7"/>
  <c r="AB67" i="7"/>
  <c r="Y67" i="7"/>
  <c r="V67" i="7"/>
  <c r="S67" i="7"/>
  <c r="P67" i="7"/>
  <c r="M67" i="7"/>
  <c r="J67" i="7"/>
  <c r="G67" i="7"/>
  <c r="AZ64" i="7"/>
  <c r="AW64" i="7"/>
  <c r="AT64" i="7"/>
  <c r="AQ64" i="7"/>
  <c r="AN64" i="7"/>
  <c r="AK64" i="7"/>
  <c r="AH64" i="7"/>
  <c r="AE64" i="7"/>
  <c r="AB64" i="7"/>
  <c r="Y64" i="7"/>
  <c r="V64" i="7"/>
  <c r="S64" i="7"/>
  <c r="P64" i="7"/>
  <c r="M64" i="7"/>
  <c r="J64" i="7"/>
  <c r="G64" i="7"/>
  <c r="AZ61" i="7"/>
  <c r="AW61" i="7"/>
  <c r="AT61" i="7"/>
  <c r="AQ61" i="7"/>
  <c r="AN61" i="7"/>
  <c r="AK61" i="7"/>
  <c r="AH61" i="7"/>
  <c r="AE61" i="7"/>
  <c r="AB61" i="7"/>
  <c r="Y61" i="7"/>
  <c r="V61" i="7"/>
  <c r="S61" i="7"/>
  <c r="P61" i="7"/>
  <c r="M61" i="7"/>
  <c r="J61" i="7"/>
  <c r="G61" i="7"/>
  <c r="AZ58" i="7"/>
  <c r="AW58" i="7"/>
  <c r="AT58" i="7"/>
  <c r="AQ58" i="7"/>
  <c r="AN58" i="7"/>
  <c r="AK58" i="7"/>
  <c r="AH58" i="7"/>
  <c r="AE58" i="7"/>
  <c r="AB58" i="7"/>
  <c r="Y58" i="7"/>
  <c r="V58" i="7"/>
  <c r="S58" i="7"/>
  <c r="P58" i="7"/>
  <c r="M58" i="7"/>
  <c r="J58" i="7"/>
  <c r="G58" i="7"/>
  <c r="AZ55" i="7"/>
  <c r="AW55" i="7"/>
  <c r="AT55" i="7"/>
  <c r="AQ55" i="7"/>
  <c r="AN55" i="7"/>
  <c r="AK55" i="7"/>
  <c r="AH55" i="7"/>
  <c r="AE55" i="7"/>
  <c r="AB55" i="7"/>
  <c r="Y55" i="7"/>
  <c r="V55" i="7"/>
  <c r="S55" i="7"/>
  <c r="P55" i="7"/>
  <c r="M55" i="7"/>
  <c r="J55" i="7"/>
  <c r="G55" i="7"/>
  <c r="AZ52" i="7"/>
  <c r="AW52" i="7"/>
  <c r="AT52" i="7"/>
  <c r="AQ52" i="7"/>
  <c r="AN52" i="7"/>
  <c r="AK52" i="7"/>
  <c r="AH52" i="7"/>
  <c r="AE52" i="7"/>
  <c r="AB52" i="7"/>
  <c r="Y52" i="7"/>
  <c r="V52" i="7"/>
  <c r="S52" i="7"/>
  <c r="P52" i="7"/>
  <c r="M52" i="7"/>
  <c r="J52" i="7"/>
  <c r="G52" i="7"/>
  <c r="AZ49" i="7"/>
  <c r="AW49" i="7"/>
  <c r="AT49" i="7"/>
  <c r="AQ49" i="7"/>
  <c r="AN49" i="7"/>
  <c r="AK49" i="7"/>
  <c r="AH49" i="7"/>
  <c r="AE49" i="7"/>
  <c r="AB49" i="7"/>
  <c r="Y49" i="7"/>
  <c r="V49" i="7"/>
  <c r="S49" i="7"/>
  <c r="P49" i="7"/>
  <c r="M49" i="7"/>
  <c r="J49" i="7"/>
  <c r="G49" i="7"/>
  <c r="AZ46" i="7"/>
  <c r="AW46" i="7"/>
  <c r="AT46" i="7"/>
  <c r="AQ46" i="7"/>
  <c r="AN46" i="7"/>
  <c r="AK46" i="7"/>
  <c r="AH46" i="7"/>
  <c r="AE46" i="7"/>
  <c r="AB46" i="7"/>
  <c r="Y46" i="7"/>
  <c r="V46" i="7"/>
  <c r="S46" i="7"/>
  <c r="P46" i="7"/>
  <c r="M46" i="7"/>
  <c r="J46" i="7"/>
  <c r="G46" i="7"/>
  <c r="L18" i="7"/>
  <c r="BD12" i="7"/>
  <c r="AG12" i="7"/>
  <c r="BQ7" i="7"/>
  <c r="M7" i="7"/>
  <c r="G2" i="6"/>
  <c r="H2" i="6"/>
  <c r="I2" i="6"/>
  <c r="J2" i="6"/>
  <c r="B2" i="6"/>
  <c r="C2" i="6"/>
  <c r="D2" i="6"/>
  <c r="E2" i="6"/>
  <c r="F2" i="6"/>
  <c r="K2" i="6"/>
  <c r="CK3" i="5"/>
  <c r="AE174" i="5"/>
  <c r="AB174" i="5"/>
  <c r="Y174" i="5"/>
  <c r="V174" i="5"/>
  <c r="AE171" i="5"/>
  <c r="AB171" i="5"/>
  <c r="Y171" i="5"/>
  <c r="V171" i="5"/>
  <c r="AW168" i="5"/>
  <c r="P168" i="5"/>
  <c r="M168" i="5"/>
  <c r="J168" i="5"/>
  <c r="G168" i="5"/>
  <c r="AW165" i="5"/>
  <c r="P165" i="5"/>
  <c r="M165" i="5"/>
  <c r="J165" i="5"/>
  <c r="G165" i="5"/>
  <c r="AW162" i="5"/>
  <c r="P162" i="5"/>
  <c r="M162" i="5"/>
  <c r="J162" i="5"/>
  <c r="G162" i="5"/>
  <c r="AW159" i="5"/>
  <c r="P159" i="5"/>
  <c r="M159" i="5"/>
  <c r="J159" i="5"/>
  <c r="G159" i="5"/>
  <c r="AW156" i="5"/>
  <c r="P156" i="5"/>
  <c r="M156" i="5"/>
  <c r="J156" i="5"/>
  <c r="G156" i="5"/>
  <c r="AW153" i="5"/>
  <c r="P153" i="5"/>
  <c r="M153" i="5"/>
  <c r="J153" i="5"/>
  <c r="G153" i="5"/>
  <c r="AW150" i="5"/>
  <c r="P150" i="5"/>
  <c r="M150" i="5"/>
  <c r="J150" i="5"/>
  <c r="G150" i="5"/>
  <c r="AW147" i="5"/>
  <c r="P147" i="5"/>
  <c r="M147" i="5"/>
  <c r="J147" i="5"/>
  <c r="G147" i="5"/>
  <c r="AW144" i="5"/>
  <c r="P144" i="5"/>
  <c r="M144" i="5"/>
  <c r="J144" i="5"/>
  <c r="G144" i="5"/>
  <c r="AW141" i="5"/>
  <c r="P141" i="5"/>
  <c r="M141" i="5"/>
  <c r="J141" i="5"/>
  <c r="G141" i="5"/>
  <c r="AW138" i="5"/>
  <c r="P138" i="5"/>
  <c r="M138" i="5"/>
  <c r="J138" i="5"/>
  <c r="G138" i="5"/>
  <c r="AW135" i="5"/>
  <c r="P135" i="5"/>
  <c r="M135" i="5"/>
  <c r="J135" i="5"/>
  <c r="G135" i="5"/>
  <c r="AW132" i="5"/>
  <c r="P132" i="5"/>
  <c r="M132" i="5"/>
  <c r="J132" i="5"/>
  <c r="G132" i="5"/>
  <c r="AW129" i="5"/>
  <c r="P129" i="5"/>
  <c r="M129" i="5"/>
  <c r="J129" i="5"/>
  <c r="G129" i="5"/>
  <c r="AW126" i="5"/>
  <c r="P126" i="5"/>
  <c r="M126" i="5"/>
  <c r="J126" i="5"/>
  <c r="G126" i="5"/>
  <c r="M3" i="5"/>
  <c r="AE94" i="5"/>
  <c r="AB94" i="5"/>
  <c r="Y94" i="5"/>
  <c r="V94" i="5"/>
  <c r="AE91" i="5"/>
  <c r="AB91" i="5"/>
  <c r="Y91" i="5"/>
  <c r="V91" i="5"/>
  <c r="AW88" i="5"/>
  <c r="P88" i="5"/>
  <c r="M88" i="5"/>
  <c r="J88" i="5"/>
  <c r="G88" i="5"/>
  <c r="AW85" i="5"/>
  <c r="P85" i="5"/>
  <c r="M85" i="5"/>
  <c r="J85" i="5"/>
  <c r="G85" i="5"/>
  <c r="AW82" i="5"/>
  <c r="P82" i="5"/>
  <c r="M82" i="5"/>
  <c r="J82" i="5"/>
  <c r="G82" i="5"/>
  <c r="AW79" i="5"/>
  <c r="P79" i="5"/>
  <c r="M79" i="5"/>
  <c r="J79" i="5"/>
  <c r="G79" i="5"/>
  <c r="AW76" i="5"/>
  <c r="P76" i="5"/>
  <c r="M76" i="5"/>
  <c r="J76" i="5"/>
  <c r="G76" i="5"/>
  <c r="AW73" i="5"/>
  <c r="P73" i="5"/>
  <c r="M73" i="5"/>
  <c r="J73" i="5"/>
  <c r="G73" i="5"/>
  <c r="AW70" i="5"/>
  <c r="P70" i="5"/>
  <c r="M70" i="5"/>
  <c r="J70" i="5"/>
  <c r="G70" i="5"/>
  <c r="AW67" i="5"/>
  <c r="P67" i="5"/>
  <c r="M67" i="5"/>
  <c r="J67" i="5"/>
  <c r="G67" i="5"/>
  <c r="AW64" i="5"/>
  <c r="P64" i="5"/>
  <c r="M64" i="5"/>
  <c r="J64" i="5"/>
  <c r="G64" i="5"/>
  <c r="AW61" i="5"/>
  <c r="P61" i="5"/>
  <c r="M61" i="5"/>
  <c r="J61" i="5"/>
  <c r="G61" i="5"/>
  <c r="AW58" i="5"/>
  <c r="P58" i="5"/>
  <c r="M58" i="5"/>
  <c r="J58" i="5"/>
  <c r="G58" i="5"/>
  <c r="AW55" i="5"/>
  <c r="P55" i="5"/>
  <c r="M55" i="5"/>
  <c r="J55" i="5"/>
  <c r="G55" i="5"/>
  <c r="AW52" i="5"/>
  <c r="P52" i="5"/>
  <c r="M52" i="5"/>
  <c r="J52" i="5"/>
  <c r="G52" i="5"/>
  <c r="AW49" i="5"/>
  <c r="P49" i="5"/>
  <c r="M49" i="5"/>
  <c r="J49" i="5"/>
  <c r="G49" i="5"/>
  <c r="AW46" i="5"/>
  <c r="P46" i="5"/>
  <c r="M46" i="5"/>
  <c r="J46" i="5"/>
  <c r="G46" i="5"/>
  <c r="AZ168" i="5"/>
  <c r="AT168" i="5"/>
  <c r="AQ168" i="5"/>
  <c r="AN168" i="5"/>
  <c r="AK168" i="5"/>
  <c r="AH168" i="5"/>
  <c r="AE168" i="5"/>
  <c r="AB168" i="5"/>
  <c r="Y168" i="5"/>
  <c r="V168" i="5"/>
  <c r="S168" i="5"/>
  <c r="AZ165" i="5"/>
  <c r="AT165" i="5"/>
  <c r="AQ165" i="5"/>
  <c r="AN165" i="5"/>
  <c r="AK165" i="5"/>
  <c r="AH165" i="5"/>
  <c r="AE165" i="5"/>
  <c r="AB165" i="5"/>
  <c r="Y165" i="5"/>
  <c r="V165" i="5"/>
  <c r="S165" i="5"/>
  <c r="AZ162" i="5"/>
  <c r="AT162" i="5"/>
  <c r="AQ162" i="5"/>
  <c r="AN162" i="5"/>
  <c r="AK162" i="5"/>
  <c r="AH162" i="5"/>
  <c r="AE162" i="5"/>
  <c r="AB162" i="5"/>
  <c r="Y162" i="5"/>
  <c r="V162" i="5"/>
  <c r="S162" i="5"/>
  <c r="AZ159" i="5"/>
  <c r="AT159" i="5"/>
  <c r="AQ159" i="5"/>
  <c r="AN159" i="5"/>
  <c r="AK159" i="5"/>
  <c r="AH159" i="5"/>
  <c r="AE159" i="5"/>
  <c r="AB159" i="5"/>
  <c r="Y159" i="5"/>
  <c r="V159" i="5"/>
  <c r="S159" i="5"/>
  <c r="AZ156" i="5"/>
  <c r="AT156" i="5"/>
  <c r="AQ156" i="5"/>
  <c r="AN156" i="5"/>
  <c r="AK156" i="5"/>
  <c r="AH156" i="5"/>
  <c r="AE156" i="5"/>
  <c r="AB156" i="5"/>
  <c r="Y156" i="5"/>
  <c r="V156" i="5"/>
  <c r="S156" i="5"/>
  <c r="AZ153" i="5"/>
  <c r="AT153" i="5"/>
  <c r="AQ153" i="5"/>
  <c r="AN153" i="5"/>
  <c r="AK153" i="5"/>
  <c r="AH153" i="5"/>
  <c r="AE153" i="5"/>
  <c r="AB153" i="5"/>
  <c r="Y153" i="5"/>
  <c r="V153" i="5"/>
  <c r="S153" i="5"/>
  <c r="AZ150" i="5"/>
  <c r="AT150" i="5"/>
  <c r="AQ150" i="5"/>
  <c r="AN150" i="5"/>
  <c r="AK150" i="5"/>
  <c r="AH150" i="5"/>
  <c r="AE150" i="5"/>
  <c r="AB150" i="5"/>
  <c r="Y150" i="5"/>
  <c r="V150" i="5"/>
  <c r="S150" i="5"/>
  <c r="AZ147" i="5"/>
  <c r="AT147" i="5"/>
  <c r="AQ147" i="5"/>
  <c r="AN147" i="5"/>
  <c r="AK147" i="5"/>
  <c r="AH147" i="5"/>
  <c r="AE147" i="5"/>
  <c r="AB147" i="5"/>
  <c r="Y147" i="5"/>
  <c r="V147" i="5"/>
  <c r="S147" i="5"/>
  <c r="AZ144" i="5"/>
  <c r="AT144" i="5"/>
  <c r="AQ144" i="5"/>
  <c r="AN144" i="5"/>
  <c r="AK144" i="5"/>
  <c r="AH144" i="5"/>
  <c r="AE144" i="5"/>
  <c r="AB144" i="5"/>
  <c r="Y144" i="5"/>
  <c r="V144" i="5"/>
  <c r="S144" i="5"/>
  <c r="AZ141" i="5"/>
  <c r="AT141" i="5"/>
  <c r="AQ141" i="5"/>
  <c r="AN141" i="5"/>
  <c r="AK141" i="5"/>
  <c r="AH141" i="5"/>
  <c r="AE141" i="5"/>
  <c r="AB141" i="5"/>
  <c r="Y141" i="5"/>
  <c r="V141" i="5"/>
  <c r="S141" i="5"/>
  <c r="AZ138" i="5"/>
  <c r="AT138" i="5"/>
  <c r="AQ138" i="5"/>
  <c r="AN138" i="5"/>
  <c r="AK138" i="5"/>
  <c r="AH138" i="5"/>
  <c r="AE138" i="5"/>
  <c r="AB138" i="5"/>
  <c r="Y138" i="5"/>
  <c r="V138" i="5"/>
  <c r="S138" i="5"/>
  <c r="AZ135" i="5"/>
  <c r="AT135" i="5"/>
  <c r="AQ135" i="5"/>
  <c r="AN135" i="5"/>
  <c r="AK135" i="5"/>
  <c r="AH135" i="5"/>
  <c r="AE135" i="5"/>
  <c r="AB135" i="5"/>
  <c r="Y135" i="5"/>
  <c r="V135" i="5"/>
  <c r="S135" i="5"/>
  <c r="AZ132" i="5"/>
  <c r="AT132" i="5"/>
  <c r="AQ132" i="5"/>
  <c r="AN132" i="5"/>
  <c r="AK132" i="5"/>
  <c r="AH132" i="5"/>
  <c r="AE132" i="5"/>
  <c r="AB132" i="5"/>
  <c r="Y132" i="5"/>
  <c r="V132" i="5"/>
  <c r="S132" i="5"/>
  <c r="AZ129" i="5"/>
  <c r="AT129" i="5"/>
  <c r="AQ129" i="5"/>
  <c r="AN129" i="5"/>
  <c r="AK129" i="5"/>
  <c r="AH129" i="5"/>
  <c r="AE129" i="5"/>
  <c r="AB129" i="5"/>
  <c r="Y129" i="5"/>
  <c r="V129" i="5"/>
  <c r="S129" i="5"/>
  <c r="AZ126" i="5"/>
  <c r="AT126" i="5"/>
  <c r="AQ126" i="5"/>
  <c r="AN126" i="5"/>
  <c r="AK126" i="5"/>
  <c r="AH126" i="5"/>
  <c r="AE126" i="5"/>
  <c r="AB126" i="5"/>
  <c r="Y126" i="5"/>
  <c r="V126" i="5"/>
  <c r="S126" i="5"/>
  <c r="AZ88" i="5"/>
  <c r="AT88" i="5"/>
  <c r="AQ88" i="5"/>
  <c r="AN88" i="5"/>
  <c r="AK88" i="5"/>
  <c r="AH88" i="5"/>
  <c r="AE88" i="5"/>
  <c r="AB88" i="5"/>
  <c r="Y88" i="5"/>
  <c r="V88" i="5"/>
  <c r="S88" i="5"/>
  <c r="AZ85" i="5"/>
  <c r="AT85" i="5"/>
  <c r="AQ85" i="5"/>
  <c r="AN85" i="5"/>
  <c r="AK85" i="5"/>
  <c r="AH85" i="5"/>
  <c r="AE85" i="5"/>
  <c r="AB85" i="5"/>
  <c r="Y85" i="5"/>
  <c r="V85" i="5"/>
  <c r="S85" i="5"/>
  <c r="AZ82" i="5"/>
  <c r="AT82" i="5"/>
  <c r="AQ82" i="5"/>
  <c r="AN82" i="5"/>
  <c r="AK82" i="5"/>
  <c r="AH82" i="5"/>
  <c r="AE82" i="5"/>
  <c r="AB82" i="5"/>
  <c r="Y82" i="5"/>
  <c r="V82" i="5"/>
  <c r="S82" i="5"/>
  <c r="AZ79" i="5"/>
  <c r="AT79" i="5"/>
  <c r="AQ79" i="5"/>
  <c r="AN79" i="5"/>
  <c r="AK79" i="5"/>
  <c r="AH79" i="5"/>
  <c r="AE79" i="5"/>
  <c r="AB79" i="5"/>
  <c r="Y79" i="5"/>
  <c r="V79" i="5"/>
  <c r="S79" i="5"/>
  <c r="AZ76" i="5"/>
  <c r="AT76" i="5"/>
  <c r="AQ76" i="5"/>
  <c r="AN76" i="5"/>
  <c r="AK76" i="5"/>
  <c r="AH76" i="5"/>
  <c r="AE76" i="5"/>
  <c r="AB76" i="5"/>
  <c r="Y76" i="5"/>
  <c r="V76" i="5"/>
  <c r="S76" i="5"/>
  <c r="AZ73" i="5"/>
  <c r="AT73" i="5"/>
  <c r="AQ73" i="5"/>
  <c r="AN73" i="5"/>
  <c r="AK73" i="5"/>
  <c r="AH73" i="5"/>
  <c r="AE73" i="5"/>
  <c r="AB73" i="5"/>
  <c r="Y73" i="5"/>
  <c r="V73" i="5"/>
  <c r="S73" i="5"/>
  <c r="AZ70" i="5"/>
  <c r="AT70" i="5"/>
  <c r="AQ70" i="5"/>
  <c r="AN70" i="5"/>
  <c r="AK70" i="5"/>
  <c r="AH70" i="5"/>
  <c r="AE70" i="5"/>
  <c r="AB70" i="5"/>
  <c r="Y70" i="5"/>
  <c r="V70" i="5"/>
  <c r="S70" i="5"/>
  <c r="AZ67" i="5"/>
  <c r="AT67" i="5"/>
  <c r="AQ67" i="5"/>
  <c r="AN67" i="5"/>
  <c r="AK67" i="5"/>
  <c r="AH67" i="5"/>
  <c r="AE67" i="5"/>
  <c r="AB67" i="5"/>
  <c r="Y67" i="5"/>
  <c r="V67" i="5"/>
  <c r="S67" i="5"/>
  <c r="AZ64" i="5"/>
  <c r="AT64" i="5"/>
  <c r="AQ64" i="5"/>
  <c r="AN64" i="5"/>
  <c r="AK64" i="5"/>
  <c r="AH64" i="5"/>
  <c r="AE64" i="5"/>
  <c r="AB64" i="5"/>
  <c r="Y64" i="5"/>
  <c r="V64" i="5"/>
  <c r="S64" i="5"/>
  <c r="AZ61" i="5"/>
  <c r="AT61" i="5"/>
  <c r="AQ61" i="5"/>
  <c r="AN61" i="5"/>
  <c r="AK61" i="5"/>
  <c r="AH61" i="5"/>
  <c r="AE61" i="5"/>
  <c r="AB61" i="5"/>
  <c r="Y61" i="5"/>
  <c r="V61" i="5"/>
  <c r="S61" i="5"/>
  <c r="AZ58" i="5"/>
  <c r="AT58" i="5"/>
  <c r="AQ58" i="5"/>
  <c r="AN58" i="5"/>
  <c r="AK58" i="5"/>
  <c r="AH58" i="5"/>
  <c r="AE58" i="5"/>
  <c r="AB58" i="5"/>
  <c r="Y58" i="5"/>
  <c r="V58" i="5"/>
  <c r="S58" i="5"/>
  <c r="AZ55" i="5"/>
  <c r="AT55" i="5"/>
  <c r="AQ55" i="5"/>
  <c r="AN55" i="5"/>
  <c r="AK55" i="5"/>
  <c r="AH55" i="5"/>
  <c r="AE55" i="5"/>
  <c r="AB55" i="5"/>
  <c r="Y55" i="5"/>
  <c r="V55" i="5"/>
  <c r="S55" i="5"/>
  <c r="AZ52" i="5"/>
  <c r="AT52" i="5"/>
  <c r="AQ52" i="5"/>
  <c r="AN52" i="5"/>
  <c r="AK52" i="5"/>
  <c r="AH52" i="5"/>
  <c r="AE52" i="5"/>
  <c r="AB52" i="5"/>
  <c r="Y52" i="5"/>
  <c r="V52" i="5"/>
  <c r="S52" i="5"/>
  <c r="AZ49" i="5"/>
  <c r="AT49" i="5"/>
  <c r="AQ49" i="5"/>
  <c r="AN49" i="5"/>
  <c r="AK49" i="5"/>
  <c r="AH49" i="5"/>
  <c r="AE49" i="5"/>
  <c r="AB49" i="5"/>
  <c r="Y49" i="5"/>
  <c r="V49" i="5"/>
  <c r="S49" i="5"/>
  <c r="AZ46" i="5"/>
  <c r="AT46" i="5"/>
  <c r="AQ46" i="5"/>
  <c r="AN46" i="5"/>
  <c r="AK46" i="5"/>
  <c r="AH46" i="5"/>
  <c r="AE46" i="5"/>
  <c r="AB46" i="5"/>
  <c r="Y46" i="5"/>
  <c r="V46" i="5"/>
  <c r="S46" i="5"/>
  <c r="DQ2" i="6"/>
  <c r="DP2" i="6"/>
  <c r="DO2" i="6"/>
  <c r="DN2" i="6"/>
  <c r="DM2" i="6"/>
  <c r="DL2" i="6"/>
  <c r="DK2" i="6"/>
  <c r="DJ2" i="6"/>
  <c r="DI2" i="6"/>
  <c r="DH2" i="6"/>
  <c r="DG2" i="6"/>
  <c r="DF2" i="6"/>
  <c r="DE2" i="6"/>
  <c r="DD2" i="6"/>
  <c r="DC2" i="6"/>
  <c r="DB2" i="6"/>
  <c r="DA2" i="6"/>
  <c r="CZ2" i="6"/>
  <c r="CY2" i="6"/>
  <c r="CX2" i="6"/>
  <c r="CW2" i="6"/>
  <c r="CV2" i="6"/>
  <c r="CU2" i="6"/>
  <c r="CT2" i="6"/>
  <c r="CS2" i="6"/>
  <c r="CR2" i="6"/>
  <c r="CQ2" i="6"/>
  <c r="CP2" i="6"/>
  <c r="CO2" i="6"/>
  <c r="CN2" i="6"/>
  <c r="CM2" i="6"/>
  <c r="CL2" i="6"/>
  <c r="CK2" i="6"/>
  <c r="CJ2" i="6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D38" i="6"/>
  <c r="EC38" i="6"/>
  <c r="EB38" i="6"/>
  <c r="EA38" i="6"/>
  <c r="DZ38" i="6"/>
  <c r="DY38" i="6"/>
  <c r="DX38" i="6"/>
  <c r="DW38" i="6"/>
  <c r="DV38" i="6"/>
  <c r="DU38" i="6"/>
  <c r="DT38" i="6"/>
  <c r="DS38" i="6"/>
  <c r="EP37" i="6"/>
  <c r="EO37" i="6"/>
  <c r="EN37" i="6"/>
  <c r="EM37" i="6"/>
  <c r="EL37" i="6"/>
  <c r="EK37" i="6"/>
  <c r="EJ37" i="6"/>
  <c r="EI37" i="6"/>
  <c r="EH37" i="6"/>
  <c r="EG37" i="6"/>
  <c r="EF37" i="6"/>
  <c r="EE37" i="6"/>
  <c r="ED37" i="6"/>
  <c r="EC37" i="6"/>
  <c r="EB37" i="6"/>
  <c r="EA37" i="6"/>
  <c r="DZ37" i="6"/>
  <c r="DY37" i="6"/>
  <c r="DX37" i="6"/>
  <c r="DW37" i="6"/>
  <c r="DV37" i="6"/>
  <c r="DU37" i="6"/>
  <c r="DT37" i="6"/>
  <c r="DS37" i="6"/>
  <c r="EP36" i="6"/>
  <c r="EO36" i="6"/>
  <c r="EN36" i="6"/>
  <c r="EM36" i="6"/>
  <c r="EL36" i="6"/>
  <c r="EK36" i="6"/>
  <c r="EJ36" i="6"/>
  <c r="EI36" i="6"/>
  <c r="EH36" i="6"/>
  <c r="EG36" i="6"/>
  <c r="EF36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EP33" i="6"/>
  <c r="EO33" i="6"/>
  <c r="EN33" i="6"/>
  <c r="EM33" i="6"/>
  <c r="EL33" i="6"/>
  <c r="EK33" i="6"/>
  <c r="EJ33" i="6"/>
  <c r="EI33" i="6"/>
  <c r="EH33" i="6"/>
  <c r="EG33" i="6"/>
  <c r="EF33" i="6"/>
  <c r="EE33" i="6"/>
  <c r="ED33" i="6"/>
  <c r="EC33" i="6"/>
  <c r="EB33" i="6"/>
  <c r="EA33" i="6"/>
  <c r="DZ33" i="6"/>
  <c r="DY33" i="6"/>
  <c r="DX33" i="6"/>
  <c r="DW33" i="6"/>
  <c r="DV33" i="6"/>
  <c r="DU33" i="6"/>
  <c r="DT33" i="6"/>
  <c r="DS33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D32" i="6"/>
  <c r="EC32" i="6"/>
  <c r="EB32" i="6"/>
  <c r="EA32" i="6"/>
  <c r="DZ32" i="6"/>
  <c r="DY32" i="6"/>
  <c r="DX32" i="6"/>
  <c r="DW32" i="6"/>
  <c r="DV32" i="6"/>
  <c r="DU32" i="6"/>
  <c r="DT32" i="6"/>
  <c r="DS32" i="6"/>
  <c r="EP31" i="6"/>
  <c r="EO31" i="6"/>
  <c r="EN31" i="6"/>
  <c r="EM31" i="6"/>
  <c r="EL31" i="6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EP30" i="6"/>
  <c r="EO30" i="6"/>
  <c r="EN30" i="6"/>
  <c r="EM30" i="6"/>
  <c r="EL30" i="6"/>
  <c r="EK30" i="6"/>
  <c r="EJ30" i="6"/>
  <c r="EI30" i="6"/>
  <c r="EH30" i="6"/>
  <c r="EG30" i="6"/>
  <c r="EF30" i="6"/>
  <c r="EE30" i="6"/>
  <c r="ED30" i="6"/>
  <c r="EC30" i="6"/>
  <c r="EB30" i="6"/>
  <c r="EA30" i="6"/>
  <c r="DZ30" i="6"/>
  <c r="DY30" i="6"/>
  <c r="DX30" i="6"/>
  <c r="DW30" i="6"/>
  <c r="DV30" i="6"/>
  <c r="DU30" i="6"/>
  <c r="DT30" i="6"/>
  <c r="DS30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EP28" i="6"/>
  <c r="EO28" i="6"/>
  <c r="EN28" i="6"/>
  <c r="EM28" i="6"/>
  <c r="EL28" i="6"/>
  <c r="EK28" i="6"/>
  <c r="EJ28" i="6"/>
  <c r="EI28" i="6"/>
  <c r="EH28" i="6"/>
  <c r="EG28" i="6"/>
  <c r="EF28" i="6"/>
  <c r="EE28" i="6"/>
  <c r="ED28" i="6"/>
  <c r="EC28" i="6"/>
  <c r="EB28" i="6"/>
  <c r="EA28" i="6"/>
  <c r="DZ28" i="6"/>
  <c r="DY28" i="6"/>
  <c r="DX28" i="6"/>
  <c r="DW28" i="6"/>
  <c r="DV28" i="6"/>
  <c r="DU28" i="6"/>
  <c r="DT28" i="6"/>
  <c r="DS28" i="6"/>
  <c r="EP27" i="6"/>
  <c r="EO27" i="6"/>
  <c r="EN27" i="6"/>
  <c r="EM27" i="6"/>
  <c r="EL27" i="6"/>
  <c r="EK27" i="6"/>
  <c r="EJ27" i="6"/>
  <c r="EI27" i="6"/>
  <c r="EH27" i="6"/>
  <c r="EG27" i="6"/>
  <c r="EF27" i="6"/>
  <c r="EE27" i="6"/>
  <c r="ED27" i="6"/>
  <c r="EC27" i="6"/>
  <c r="EB27" i="6"/>
  <c r="EA27" i="6"/>
  <c r="DZ27" i="6"/>
  <c r="DY27" i="6"/>
  <c r="DX27" i="6"/>
  <c r="DW27" i="6"/>
  <c r="DV27" i="6"/>
  <c r="DU27" i="6"/>
  <c r="DT27" i="6"/>
  <c r="DS27" i="6"/>
  <c r="EP26" i="6"/>
  <c r="EO26" i="6"/>
  <c r="EN26" i="6"/>
  <c r="EM26" i="6"/>
  <c r="EL26" i="6"/>
  <c r="EK26" i="6"/>
  <c r="EJ26" i="6"/>
  <c r="EI26" i="6"/>
  <c r="EH26" i="6"/>
  <c r="EG26" i="6"/>
  <c r="EF26" i="6"/>
  <c r="EE26" i="6"/>
  <c r="ED26" i="6"/>
  <c r="EC26" i="6"/>
  <c r="EB26" i="6"/>
  <c r="EA26" i="6"/>
  <c r="DZ26" i="6"/>
  <c r="DY26" i="6"/>
  <c r="DX26" i="6"/>
  <c r="DW26" i="6"/>
  <c r="DV26" i="6"/>
  <c r="DU26" i="6"/>
  <c r="DT26" i="6"/>
  <c r="DS26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DW25" i="6"/>
  <c r="DV25" i="6"/>
  <c r="DU25" i="6"/>
  <c r="DT25" i="6"/>
  <c r="DS25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DW24" i="6"/>
  <c r="DV24" i="6"/>
  <c r="DU24" i="6"/>
  <c r="DT24" i="6"/>
  <c r="DS24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EP22" i="6"/>
  <c r="EO22" i="6"/>
  <c r="EN22" i="6"/>
  <c r="EM22" i="6"/>
  <c r="EL22" i="6"/>
  <c r="EK22" i="6"/>
  <c r="EJ22" i="6"/>
  <c r="EI22" i="6"/>
  <c r="EH22" i="6"/>
  <c r="EG22" i="6"/>
  <c r="EF22" i="6"/>
  <c r="EE22" i="6"/>
  <c r="ED22" i="6"/>
  <c r="EC22" i="6"/>
  <c r="EB22" i="6"/>
  <c r="EA22" i="6"/>
  <c r="DZ22" i="6"/>
  <c r="DY22" i="6"/>
  <c r="DX22" i="6"/>
  <c r="DW22" i="6"/>
  <c r="DV22" i="6"/>
  <c r="DU22" i="6"/>
  <c r="DT22" i="6"/>
  <c r="DS22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EP19" i="6"/>
  <c r="EO19" i="6"/>
  <c r="EN19" i="6"/>
  <c r="EM19" i="6"/>
  <c r="EL19" i="6"/>
  <c r="EK19" i="6"/>
  <c r="EJ19" i="6"/>
  <c r="EI19" i="6"/>
  <c r="EH19" i="6"/>
  <c r="EG19" i="6"/>
  <c r="EF19" i="6"/>
  <c r="EE19" i="6"/>
  <c r="ED19" i="6"/>
  <c r="EC19" i="6"/>
  <c r="EB19" i="6"/>
  <c r="EA19" i="6"/>
  <c r="DZ19" i="6"/>
  <c r="DY19" i="6"/>
  <c r="DX19" i="6"/>
  <c r="DW19" i="6"/>
  <c r="DV19" i="6"/>
  <c r="DU19" i="6"/>
  <c r="DT19" i="6"/>
  <c r="DS19" i="6"/>
  <c r="EP18" i="6"/>
  <c r="EO18" i="6"/>
  <c r="EN18" i="6"/>
  <c r="EM18" i="6"/>
  <c r="EL18" i="6"/>
  <c r="EK18" i="6"/>
  <c r="EJ18" i="6"/>
  <c r="EI18" i="6"/>
  <c r="EH18" i="6"/>
  <c r="EG18" i="6"/>
  <c r="EF18" i="6"/>
  <c r="EE18" i="6"/>
  <c r="ED18" i="6"/>
  <c r="EC18" i="6"/>
  <c r="EB18" i="6"/>
  <c r="EA18" i="6"/>
  <c r="DZ18" i="6"/>
  <c r="DY18" i="6"/>
  <c r="DX18" i="6"/>
  <c r="DW18" i="6"/>
  <c r="DV18" i="6"/>
  <c r="DU18" i="6"/>
  <c r="DT18" i="6"/>
  <c r="DS18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EP15" i="6"/>
  <c r="EO15" i="6"/>
  <c r="EN15" i="6"/>
  <c r="EM15" i="6"/>
  <c r="EL15" i="6"/>
  <c r="EK15" i="6"/>
  <c r="EJ15" i="6"/>
  <c r="EI15" i="6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EP12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EP10" i="6"/>
  <c r="EO10" i="6"/>
  <c r="EN10" i="6"/>
  <c r="EM10" i="6"/>
  <c r="EL10" i="6"/>
  <c r="EK10" i="6"/>
  <c r="EJ10" i="6"/>
  <c r="EI10" i="6"/>
  <c r="EH10" i="6"/>
  <c r="EG10" i="6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EP9" i="6"/>
  <c r="EO9" i="6"/>
  <c r="EN9" i="6"/>
  <c r="EM9" i="6"/>
  <c r="EL9" i="6"/>
  <c r="EK9" i="6"/>
  <c r="EJ9" i="6"/>
  <c r="EI9" i="6"/>
  <c r="EH9" i="6"/>
  <c r="EG9" i="6"/>
  <c r="EF9" i="6"/>
  <c r="EE9" i="6"/>
  <c r="ED9" i="6"/>
  <c r="EC9" i="6"/>
  <c r="EB9" i="6"/>
  <c r="EA9" i="6"/>
  <c r="DZ9" i="6"/>
  <c r="DY9" i="6"/>
  <c r="DX9" i="6"/>
  <c r="DW9" i="6"/>
  <c r="DV9" i="6"/>
  <c r="DU9" i="6"/>
  <c r="DT9" i="6"/>
  <c r="DS9" i="6"/>
  <c r="EP8" i="6"/>
  <c r="EO8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EP7" i="6"/>
  <c r="EO7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DW7" i="6"/>
  <c r="DV7" i="6"/>
  <c r="DU7" i="6"/>
  <c r="DT7" i="6"/>
  <c r="DS7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EP3" i="6"/>
  <c r="EO3" i="6"/>
  <c r="EN3" i="6"/>
  <c r="EM3" i="6"/>
  <c r="EL3" i="6"/>
  <c r="EK3" i="6"/>
  <c r="EJ3" i="6"/>
  <c r="EI3" i="6"/>
  <c r="EH3" i="6"/>
  <c r="EG3" i="6"/>
  <c r="EF3" i="6"/>
  <c r="EE3" i="6"/>
  <c r="ED3" i="6"/>
  <c r="EC3" i="6"/>
  <c r="EB3" i="6"/>
  <c r="EA3" i="6"/>
  <c r="DZ3" i="6"/>
  <c r="DY3" i="6"/>
  <c r="DX3" i="6"/>
  <c r="DW3" i="6"/>
  <c r="DV3" i="6"/>
  <c r="DU3" i="6"/>
  <c r="DT3" i="6"/>
  <c r="DS3" i="6"/>
  <c r="EP2" i="6"/>
  <c r="EO2" i="6"/>
  <c r="EN2" i="6"/>
  <c r="EM2" i="6"/>
  <c r="EL2" i="6"/>
  <c r="EK2" i="6"/>
  <c r="EJ2" i="6"/>
  <c r="EI2" i="6"/>
  <c r="EH2" i="6"/>
  <c r="EG2" i="6"/>
  <c r="EF2" i="6"/>
  <c r="EE2" i="6"/>
  <c r="ED2" i="6"/>
  <c r="EC2" i="6"/>
  <c r="EB2" i="6"/>
  <c r="EA2" i="6"/>
  <c r="DZ2" i="6"/>
  <c r="DY2" i="6"/>
  <c r="DX2" i="6"/>
  <c r="DW2" i="6"/>
  <c r="DV2" i="6"/>
  <c r="DU2" i="6"/>
  <c r="DT2" i="6"/>
  <c r="DS2" i="6"/>
  <c r="M7" i="5"/>
  <c r="BD12" i="5"/>
  <c r="AG12" i="5"/>
  <c r="BQ7" i="5"/>
  <c r="L98" i="5"/>
  <c r="L18" i="5"/>
  <c r="L98" i="1"/>
</calcChain>
</file>

<file path=xl/sharedStrings.xml><?xml version="1.0" encoding="utf-8"?>
<sst xmlns="http://schemas.openxmlformats.org/spreadsheetml/2006/main" count="972" uniqueCount="129">
  <si>
    <t>OFFICIAL SCORESHEET</t>
    <phoneticPr fontId="2"/>
  </si>
  <si>
    <t>チームＡ：</t>
    <phoneticPr fontId="2"/>
  </si>
  <si>
    <t>チームＢ：</t>
    <phoneticPr fontId="2"/>
  </si>
  <si>
    <t>Team A</t>
    <phoneticPr fontId="2"/>
  </si>
  <si>
    <t>Team B</t>
    <phoneticPr fontId="2"/>
  </si>
  <si>
    <t>大会名</t>
    <rPh sb="0" eb="2">
      <t>タイカイ</t>
    </rPh>
    <rPh sb="2" eb="3">
      <t>メイ</t>
    </rPh>
    <phoneticPr fontId="2"/>
  </si>
  <si>
    <t>日付</t>
    <rPh sb="0" eb="2">
      <t>ヒヅケ</t>
    </rPh>
    <phoneticPr fontId="2"/>
  </si>
  <si>
    <t>Competition</t>
    <phoneticPr fontId="2"/>
  </si>
  <si>
    <t>Date</t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</si>
  <si>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</si>
  <si>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</si>
  <si>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Game No.</t>
    <phoneticPr fontId="2"/>
  </si>
  <si>
    <t>Time</t>
    <phoneticPr fontId="2"/>
  </si>
  <si>
    <t>Place</t>
    <phoneticPr fontId="2"/>
  </si>
  <si>
    <t>Umpire 2</t>
    <phoneticPr fontId="2"/>
  </si>
  <si>
    <t>ランニング　スコア　ＲＵＮＮＩＮＧ　ＳＣＯＲＥ</t>
    <phoneticPr fontId="2"/>
  </si>
  <si>
    <t>チームＡ</t>
    <phoneticPr fontId="2"/>
  </si>
  <si>
    <t>Team A</t>
    <phoneticPr fontId="2"/>
  </si>
  <si>
    <t>タイムアウト</t>
    <phoneticPr fontId="2"/>
  </si>
  <si>
    <t>チームファウル Team fouls</t>
    <phoneticPr fontId="2"/>
  </si>
  <si>
    <t>A</t>
    <phoneticPr fontId="2"/>
  </si>
  <si>
    <t>B</t>
    <phoneticPr fontId="2"/>
  </si>
  <si>
    <t>A</t>
    <phoneticPr fontId="2"/>
  </si>
  <si>
    <t>Time-outs</t>
    <phoneticPr fontId="2"/>
  </si>
  <si>
    <t>クォーター Quarter</t>
    <phoneticPr fontId="2"/>
  </si>
  <si>
    <t>①</t>
    <phoneticPr fontId="2"/>
  </si>
  <si>
    <t>②</t>
    <phoneticPr fontId="2"/>
  </si>
  <si>
    <t>クォーター Quarter</t>
    <phoneticPr fontId="2"/>
  </si>
  <si>
    <t>③</t>
    <phoneticPr fontId="2"/>
  </si>
  <si>
    <t>④</t>
    <phoneticPr fontId="2"/>
  </si>
  <si>
    <t>オーバータイム Overtimes</t>
    <phoneticPr fontId="2"/>
  </si>
  <si>
    <t>No.</t>
    <phoneticPr fontId="2"/>
  </si>
  <si>
    <t>Licence</t>
    <phoneticPr fontId="2"/>
  </si>
  <si>
    <t>選手氏名 Players</t>
    <rPh sb="0" eb="2">
      <t>センシュ</t>
    </rPh>
    <rPh sb="2" eb="4">
      <t>シメイ</t>
    </rPh>
    <phoneticPr fontId="2"/>
  </si>
  <si>
    <t>Player</t>
    <phoneticPr fontId="2"/>
  </si>
  <si>
    <t>ファウル Fouls</t>
    <phoneticPr fontId="2"/>
  </si>
  <si>
    <t>no.</t>
    <phoneticPr fontId="2"/>
  </si>
  <si>
    <t>in</t>
    <phoneticPr fontId="2"/>
  </si>
  <si>
    <t>　コーチ Coach</t>
    <phoneticPr fontId="2"/>
  </si>
  <si>
    <t>　Ａ．コーチ A.Coach</t>
    <phoneticPr fontId="2"/>
  </si>
  <si>
    <t>チームB</t>
    <phoneticPr fontId="2"/>
  </si>
  <si>
    <t>Team B</t>
    <phoneticPr fontId="2"/>
  </si>
  <si>
    <t>タイムアウト</t>
    <phoneticPr fontId="2"/>
  </si>
  <si>
    <t>チームファウル Team fouls</t>
    <phoneticPr fontId="2"/>
  </si>
  <si>
    <t>Time-outs</t>
    <phoneticPr fontId="2"/>
  </si>
  <si>
    <t>クォーター Quarter</t>
    <phoneticPr fontId="2"/>
  </si>
  <si>
    <t>①</t>
    <phoneticPr fontId="2"/>
  </si>
  <si>
    <t>②</t>
    <phoneticPr fontId="2"/>
  </si>
  <si>
    <t>クォーター Quarter</t>
    <phoneticPr fontId="2"/>
  </si>
  <si>
    <t>③</t>
    <phoneticPr fontId="2"/>
  </si>
  <si>
    <t>④</t>
    <phoneticPr fontId="2"/>
  </si>
  <si>
    <t>オーバータイム Overtimes</t>
    <phoneticPr fontId="2"/>
  </si>
  <si>
    <t>Player</t>
    <phoneticPr fontId="2"/>
  </si>
  <si>
    <t>ファウル Fouls</t>
    <phoneticPr fontId="2"/>
  </si>
  <si>
    <t>no.</t>
    <phoneticPr fontId="2"/>
  </si>
  <si>
    <t>in</t>
    <phoneticPr fontId="2"/>
  </si>
  <si>
    <t>　スコア</t>
    <phoneticPr fontId="2"/>
  </si>
  <si>
    <t>第１クォーター</t>
    <rPh sb="0" eb="1">
      <t>ダイ</t>
    </rPh>
    <phoneticPr fontId="2"/>
  </si>
  <si>
    <t>A</t>
    <phoneticPr fontId="2"/>
  </si>
  <si>
    <t>B</t>
    <phoneticPr fontId="2"/>
  </si>
  <si>
    <r>
      <t>　</t>
    </r>
    <r>
      <rPr>
        <sz val="12"/>
        <rFont val="HGP明朝B"/>
        <family val="1"/>
        <charset val="128"/>
      </rPr>
      <t>Score</t>
    </r>
    <phoneticPr fontId="2"/>
  </si>
  <si>
    <t>Quarter 1</t>
    <phoneticPr fontId="2"/>
  </si>
  <si>
    <t>第２クォーター</t>
    <rPh sb="0" eb="1">
      <t>ダイ</t>
    </rPh>
    <phoneticPr fontId="2"/>
  </si>
  <si>
    <t>A</t>
    <phoneticPr fontId="2"/>
  </si>
  <si>
    <t>Quarter 2</t>
    <phoneticPr fontId="2"/>
  </si>
  <si>
    <t>第３クォーター</t>
    <rPh sb="0" eb="1">
      <t>ダイ</t>
    </rPh>
    <phoneticPr fontId="2"/>
  </si>
  <si>
    <t>Quarter 3</t>
    <phoneticPr fontId="2"/>
  </si>
  <si>
    <t>第４クォーター</t>
    <rPh sb="0" eb="1">
      <t>ダイ</t>
    </rPh>
    <phoneticPr fontId="2"/>
  </si>
  <si>
    <t>Quarter 4</t>
    <phoneticPr fontId="2"/>
  </si>
  <si>
    <t>　コーチ Coach</t>
    <phoneticPr fontId="2"/>
  </si>
  <si>
    <t>オーバータイム</t>
    <phoneticPr fontId="2"/>
  </si>
  <si>
    <t>　Ａ．コーチ A.Coach</t>
    <phoneticPr fontId="2"/>
  </si>
  <si>
    <t>Overtimes</t>
    <phoneticPr fontId="2"/>
  </si>
  <si>
    <t>　スコアラー　Scorer</t>
    <phoneticPr fontId="2"/>
  </si>
  <si>
    <t>　最終スコア</t>
    <rPh sb="1" eb="3">
      <t>サイシュウ</t>
    </rPh>
    <phoneticPr fontId="2"/>
  </si>
  <si>
    <t>-</t>
    <phoneticPr fontId="2"/>
  </si>
  <si>
    <t>　Ａ．スコアラー　A.Scorer</t>
    <phoneticPr fontId="2"/>
  </si>
  <si>
    <t>　タイマー　Timer</t>
    <phoneticPr fontId="2"/>
  </si>
  <si>
    <t>　 Final Score</t>
    <phoneticPr fontId="2"/>
  </si>
  <si>
    <t>　ショットクロックオペレーター　S.C.Operator</t>
    <phoneticPr fontId="2"/>
  </si>
  <si>
    <t>　勝者チーム</t>
    <rPh sb="1" eb="3">
      <t>ショウシャ</t>
    </rPh>
    <phoneticPr fontId="2"/>
  </si>
  <si>
    <t>　 Name of Winning Team</t>
    <phoneticPr fontId="2"/>
  </si>
  <si>
    <t>　試合終了時間</t>
    <rPh sb="1" eb="3">
      <t>シアイ</t>
    </rPh>
    <rPh sb="3" eb="5">
      <t>シュウリョウ</t>
    </rPh>
    <rPh sb="5" eb="7">
      <t>ジカン</t>
    </rPh>
    <phoneticPr fontId="2"/>
  </si>
  <si>
    <t>　1st　アンパイア</t>
    <phoneticPr fontId="2"/>
  </si>
  <si>
    <t>　Umpire 2</t>
    <phoneticPr fontId="2"/>
  </si>
  <si>
    <t>　 Game ended at (hh:mm)</t>
    <phoneticPr fontId="2"/>
  </si>
  <si>
    <t>北海道バスケットボール協会　Ｕ１５部会　－不許複製ー</t>
    <rPh sb="0" eb="3">
      <t>ホッカイドウ</t>
    </rPh>
    <rPh sb="11" eb="13">
      <t>キョウカイ</t>
    </rPh>
    <rPh sb="17" eb="19">
      <t>ブカイ</t>
    </rPh>
    <rPh sb="21" eb="23">
      <t>フキョ</t>
    </rPh>
    <rPh sb="23" eb="25">
      <t>フクセイ</t>
    </rPh>
    <phoneticPr fontId="2"/>
  </si>
  <si>
    <t>ライセンス下三桁</t>
    <rPh sb="5" eb="6">
      <t>シモ</t>
    </rPh>
    <rPh sb="6" eb="8">
      <t>サンケタ</t>
    </rPh>
    <phoneticPr fontId="2"/>
  </si>
  <si>
    <t>名前</t>
    <rPh sb="0" eb="2">
      <t>ナマエ</t>
    </rPh>
    <phoneticPr fontId="2"/>
  </si>
  <si>
    <t>番号</t>
    <rPh sb="0" eb="2">
      <t>バンゴウ</t>
    </rPh>
    <phoneticPr fontId="2"/>
  </si>
  <si>
    <t>コーチ</t>
    <phoneticPr fontId="2"/>
  </si>
  <si>
    <t>Ａコーチ</t>
    <phoneticPr fontId="2"/>
  </si>
  <si>
    <t/>
  </si>
  <si>
    <t>クルーチーフ</t>
    <phoneticPr fontId="2"/>
  </si>
  <si>
    <t>１ｓｔ アンパイア</t>
    <phoneticPr fontId="2"/>
  </si>
  <si>
    <t>Crew Chief</t>
    <phoneticPr fontId="2"/>
  </si>
  <si>
    <t>Umpire 1</t>
    <phoneticPr fontId="2"/>
  </si>
  <si>
    <t>2nd アンパイア</t>
    <phoneticPr fontId="2"/>
  </si>
  <si>
    <t>TOチーム</t>
    <phoneticPr fontId="2"/>
  </si>
  <si>
    <t>TO Team</t>
    <phoneticPr fontId="2"/>
  </si>
  <si>
    <t>　クルーチーフ</t>
    <phoneticPr fontId="2"/>
  </si>
  <si>
    <t>　Crew Chief</t>
    <phoneticPr fontId="2"/>
  </si>
  <si>
    <t>　Umpire 1</t>
    <phoneticPr fontId="2"/>
  </si>
  <si>
    <t>　2st　アンパイア</t>
    <phoneticPr fontId="2"/>
  </si>
  <si>
    <t>　TOチーム名</t>
    <rPh sb="6" eb="7">
      <t>メイ</t>
    </rPh>
    <phoneticPr fontId="2"/>
  </si>
  <si>
    <t>　TO Team Name</t>
    <phoneticPr fontId="2"/>
  </si>
  <si>
    <t>新スコアシート用選手名簿</t>
    <rPh sb="0" eb="1">
      <t>シン</t>
    </rPh>
    <rPh sb="7" eb="8">
      <t>ヨウ</t>
    </rPh>
    <rPh sb="8" eb="10">
      <t>センシュ</t>
    </rPh>
    <rPh sb="10" eb="12">
      <t>メイボ</t>
    </rPh>
    <phoneticPr fontId="2"/>
  </si>
  <si>
    <t>本部提出用（　　　　　　　中学校）</t>
    <rPh sb="0" eb="2">
      <t>ホンブ</t>
    </rPh>
    <rPh sb="2" eb="5">
      <t>テイシュツヨウ</t>
    </rPh>
    <rPh sb="13" eb="16">
      <t>チュウガッコウ</t>
    </rPh>
    <phoneticPr fontId="2"/>
  </si>
  <si>
    <t>大会名</t>
    <rPh sb="0" eb="3">
      <t>タイカイメイ</t>
    </rPh>
    <phoneticPr fontId="2"/>
  </si>
  <si>
    <t>入力用</t>
    <rPh sb="0" eb="3">
      <t>ニュウリョクヨウ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</si>
  <si>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</si>
  <si>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</si>
  <si>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</si>
  <si>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⑤</t>
    <phoneticPr fontId="2"/>
  </si>
  <si>
    <t>⑥</t>
    <phoneticPr fontId="2"/>
  </si>
  <si>
    <t>男女</t>
    <rPh sb="0" eb="2">
      <t>ダンジョ</t>
    </rPh>
    <phoneticPr fontId="2"/>
  </si>
  <si>
    <t>チームA</t>
    <phoneticPr fontId="2"/>
  </si>
  <si>
    <t>①</t>
    <phoneticPr fontId="2"/>
  </si>
  <si>
    <t>女</t>
  </si>
  <si>
    <t>チーム名</t>
    <rPh sb="3" eb="4">
      <t>メイ</t>
    </rPh>
    <phoneticPr fontId="2"/>
  </si>
  <si>
    <t>A中学校</t>
    <rPh sb="1" eb="2">
      <t>チュウ</t>
    </rPh>
    <rPh sb="2" eb="4">
      <t>ガッコウ</t>
    </rPh>
    <phoneticPr fontId="2"/>
  </si>
  <si>
    <t>B中学校</t>
    <rPh sb="1" eb="2">
      <t>チュウ</t>
    </rPh>
    <rPh sb="2" eb="4">
      <t>ガッコウ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</si>
  <si>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</si>
  <si>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</si>
  <si>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</si>
  <si>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</si>
  <si>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</si>
  <si>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～中学校</t>
    <rPh sb="1" eb="4">
      <t>チュウガッコウ</t>
    </rPh>
    <phoneticPr fontId="2"/>
  </si>
  <si>
    <t>令和〇年度 第〇回 ～大会</t>
    <rPh sb="0" eb="2">
      <t>レイワ</t>
    </rPh>
    <rPh sb="3" eb="5">
      <t>ネンド</t>
    </rPh>
    <rPh sb="6" eb="7">
      <t>ダイ</t>
    </rPh>
    <rPh sb="8" eb="9">
      <t>カイ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</si>
</sst>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HGP明朝B"/>
      <family val="1"/>
      <charset val="128"/>
    </font>
    <font>
      <sz val="6"/>
      <name val="ＭＳ Ｐゴシック"/>
      <family val="3"/>
      <charset val="128"/>
    </font>
    <font>
      <sz val="48"/>
      <name val="HGP明朝B"/>
      <family val="1"/>
      <charset val="128"/>
    </font>
    <font>
      <sz val="16"/>
      <name val="HGP明朝B"/>
      <family val="1"/>
      <charset val="128"/>
    </font>
    <font>
      <sz val="22"/>
      <name val="HGP明朝B"/>
      <family val="1"/>
      <charset val="128"/>
    </font>
    <font>
      <sz val="14"/>
      <name val="HGP明朝B"/>
      <family val="1"/>
      <charset val="128"/>
    </font>
    <font>
      <sz val="12"/>
      <name val="HGP明朝B"/>
      <family val="1"/>
      <charset val="128"/>
    </font>
    <font>
      <sz val="18"/>
      <name val="HGP明朝B"/>
      <family val="1"/>
      <charset val="128"/>
    </font>
    <font>
      <sz val="24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20"/>
      <name val="HGP明朝B"/>
      <family val="1"/>
      <charset val="128"/>
    </font>
    <font>
      <sz val="20"/>
      <color rgb="FF002060"/>
      <name val="HGP創英角ﾎﾟｯﾌﾟ体"/>
      <family val="3"/>
      <charset val="128"/>
    </font>
    <font>
      <sz val="20"/>
      <name val="HGP創英角ﾎﾟｯﾌﾟ体"/>
      <family val="3"/>
      <charset val="128"/>
    </font>
    <font>
      <sz val="36"/>
      <name val="HGP明朝B"/>
      <family val="1"/>
      <charset val="128"/>
    </font>
    <font>
      <sz val="11"/>
      <name val="UD デジタル 教科書体 NK-R"/>
      <family val="1"/>
      <charset val="128"/>
    </font>
    <font>
      <sz val="14"/>
      <name val="UD デジタル 教科書体 NK-B"/>
      <family val="1"/>
      <charset val="128"/>
    </font>
    <font>
      <sz val="11"/>
      <name val="UD デジタル 教科書体 NK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69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vertical="center" shrinkToFit="1"/>
    </xf>
    <xf numFmtId="0" fontId="0" fillId="4" borderId="69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0" fontId="6" fillId="0" borderId="8" xfId="0" applyFont="1" applyBorder="1" applyAlignment="1">
      <alignment horizont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shrinkToFit="1"/>
    </xf>
    <xf numFmtId="0" fontId="7" fillId="5" borderId="4" xfId="0" applyFont="1" applyFill="1" applyBorder="1" applyAlignment="1">
      <alignment horizontal="left" shrinkToFit="1"/>
    </xf>
    <xf numFmtId="0" fontId="7" fillId="5" borderId="0" xfId="0" applyFont="1" applyFill="1" applyAlignment="1">
      <alignment horizontal="left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20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" fillId="5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1" xfId="0" applyFont="1" applyBorder="1" applyAlignment="1">
      <alignment horizontal="left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1" fillId="0" borderId="0" xfId="0" applyFont="1" applyAlignment="1">
      <alignment horizontal="left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8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 shrinkToFit="1"/>
    </xf>
    <xf numFmtId="0" fontId="15" fillId="5" borderId="8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3" fillId="4" borderId="51" xfId="0" applyFont="1" applyFill="1" applyBorder="1" applyAlignment="1">
      <alignment horizontal="center" vertical="center" shrinkToFit="1"/>
    </xf>
    <xf numFmtId="0" fontId="13" fillId="4" borderId="33" xfId="0" applyFont="1" applyFill="1" applyBorder="1" applyAlignment="1">
      <alignment horizontal="center" vertical="center" shrinkToFit="1"/>
    </xf>
    <xf numFmtId="0" fontId="13" fillId="4" borderId="5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9" fillId="4" borderId="0" xfId="0" applyFont="1" applyFill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20" fontId="20" fillId="6" borderId="15" xfId="0" applyNumberFormat="1" applyFont="1" applyFill="1" applyBorder="1" applyAlignment="1">
      <alignment horizontal="center" shrinkToFit="1"/>
    </xf>
    <xf numFmtId="0" fontId="20" fillId="6" borderId="15" xfId="0" applyFont="1" applyFill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20" fillId="6" borderId="1" xfId="0" applyFont="1" applyFill="1" applyBorder="1" applyAlignment="1">
      <alignment horizontal="center" shrinkToFit="1"/>
    </xf>
    <xf numFmtId="0" fontId="18" fillId="0" borderId="51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0" fontId="18" fillId="0" borderId="34" xfId="0" applyFont="1" applyBorder="1" applyAlignment="1">
      <alignment horizontal="center" shrinkToFit="1"/>
    </xf>
    <xf numFmtId="0" fontId="18" fillId="0" borderId="33" xfId="0" applyFont="1" applyBorder="1" applyAlignment="1">
      <alignment horizontal="center" shrinkToFit="1"/>
    </xf>
    <xf numFmtId="0" fontId="20" fillId="6" borderId="15" xfId="0" applyFont="1" applyFill="1" applyBorder="1" applyAlignment="1">
      <alignment horizontal="center" shrinkToFit="1"/>
    </xf>
    <xf numFmtId="0" fontId="20" fillId="6" borderId="34" xfId="0" applyFont="1" applyFill="1" applyBorder="1" applyAlignment="1">
      <alignment horizontal="center" shrinkToFit="1"/>
    </xf>
    <xf numFmtId="0" fontId="20" fillId="6" borderId="33" xfId="0" applyFont="1" applyFill="1" applyBorder="1" applyAlignment="1">
      <alignment horizontal="center" shrinkToFit="1"/>
    </xf>
    <xf numFmtId="0" fontId="3" fillId="7" borderId="0" xfId="0" applyFont="1" applyFill="1" applyAlignment="1">
      <alignment horizontal="center" vertical="center" shrinkToFit="1"/>
    </xf>
    <xf numFmtId="0" fontId="0" fillId="0" borderId="0" xfId="0" applyAlignment="1">
      <alignment shrinkToFit="1"/>
    </xf>
    <xf numFmtId="0" fontId="12" fillId="0" borderId="4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shrinkToFit="1"/>
    </xf>
    <xf numFmtId="0" fontId="12" fillId="6" borderId="45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0" fontId="0" fillId="6" borderId="66" xfId="0" applyFill="1" applyBorder="1" applyAlignment="1">
      <alignment horizontal="center"/>
    </xf>
    <xf numFmtId="0" fontId="0" fillId="6" borderId="67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6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12" fillId="4" borderId="45" xfId="0" applyFont="1" applyFill="1" applyBorder="1" applyAlignment="1">
      <alignment horizontal="center" vertical="center" shrinkToFit="1"/>
    </xf>
    <xf numFmtId="0" fontId="0" fillId="4" borderId="50" xfId="0" applyFill="1" applyBorder="1" applyAlignment="1">
      <alignment shrinkToFit="1"/>
    </xf>
    <xf numFmtId="0" fontId="0" fillId="4" borderId="56" xfId="0" applyFill="1" applyBorder="1" applyAlignment="1">
      <alignment shrinkToFit="1"/>
    </xf>
    <xf numFmtId="0" fontId="0" fillId="4" borderId="45" xfId="0" applyFill="1" applyBorder="1" applyAlignment="1">
      <alignment shrinkToFit="1"/>
    </xf>
    <xf numFmtId="0" fontId="20" fillId="6" borderId="51" xfId="0" applyFont="1" applyFill="1" applyBorder="1" applyAlignment="1">
      <alignment horizontal="left" shrinkToFit="1"/>
    </xf>
    <xf numFmtId="0" fontId="20" fillId="6" borderId="1" xfId="0" applyFont="1" applyFill="1" applyBorder="1" applyAlignment="1">
      <alignment horizontal="left" shrinkToFit="1"/>
    </xf>
  </cellXfs>
  <cellStyles count="1">
    <cellStyle name="標準" xfId="0" builtinId="0"/>
  </cellStyles>
  <dxfs count="18"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1121CB-4F69-459E-8BF4-22F0CE00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32EB6A-26E7-43E6-9479-C9D75D42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4B7DC7-0425-455B-BD03-CCC87DC1F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1B4537-40ED-4365-A766-A7A2A93B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853757-8529-49BD-AFCA-841FE160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D214B-6C3D-452B-8B1E-46EAA7DA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248" y="132261"/>
          <a:ext cx="3744686" cy="653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244928</xdr:colOff>
      <xdr:row>1</xdr:row>
      <xdr:rowOff>40821</xdr:rowOff>
    </xdr:from>
    <xdr:to>
      <xdr:col>105</xdr:col>
      <xdr:colOff>179614</xdr:colOff>
      <xdr:row>1</xdr:row>
      <xdr:rowOff>693964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7228" y="136071"/>
          <a:ext cx="3592286" cy="653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187C-0ABC-47E1-87E4-18433A027840}">
  <sheetPr>
    <tabColor rgb="FFFFFF00"/>
  </sheetPr>
  <dimension ref="A1:G11"/>
  <sheetViews>
    <sheetView workbookViewId="0">
      <selection activeCell="J7" sqref="J7"/>
    </sheetView>
  </sheetViews>
  <sheetFormatPr defaultRowHeight="25.2" customHeight="1"/>
  <cols>
    <col min="1" max="16384" width="8.88671875" style="214"/>
  </cols>
  <sheetData>
    <row r="1" spans="1:7" ht="25.2" customHeight="1">
      <c r="A1" s="213" t="s">
        <v>109</v>
      </c>
      <c r="B1" s="213"/>
      <c r="C1" s="213"/>
      <c r="D1" s="213"/>
      <c r="E1" s="213"/>
      <c r="F1" s="213"/>
      <c r="G1" s="213"/>
    </row>
    <row r="2" spans="1:7" ht="25.2" customHeight="1">
      <c r="A2" s="218" t="s">
        <v>108</v>
      </c>
      <c r="B2" s="262" t="s">
        <v>128</v>
      </c>
      <c r="C2" s="262"/>
      <c r="D2" s="262"/>
      <c r="E2" s="262"/>
      <c r="F2" s="262"/>
      <c r="G2" s="262"/>
    </row>
    <row r="3" spans="1:7" ht="25.2" customHeight="1">
      <c r="A3" s="218" t="s">
        <v>6</v>
      </c>
      <c r="B3" s="219">
        <v>2025</v>
      </c>
      <c r="C3" s="218" t="s">
        <v>110</v>
      </c>
      <c r="D3" s="219">
        <v>4</v>
      </c>
      <c r="E3" s="218" t="s">
        <v>111</v>
      </c>
      <c r="F3" s="219">
        <v>1</v>
      </c>
      <c r="G3" s="218" t="s">
        <v>112</v>
      </c>
    </row>
    <row r="4" spans="1:7" ht="25.2" customHeight="1">
      <c r="A4" s="220" t="s">
        <v>10</v>
      </c>
      <c r="B4" s="261" t="s">
        <v>127</v>
      </c>
      <c r="C4" s="261"/>
      <c r="D4" s="261"/>
      <c r="E4" s="261"/>
      <c r="F4" s="261"/>
      <c r="G4" s="261"/>
    </row>
    <row r="5" spans="1:7" ht="25.2" customHeight="1">
      <c r="A5" s="215" t="s">
        <v>11</v>
      </c>
      <c r="B5" s="215" t="s">
        <v>9</v>
      </c>
      <c r="C5" s="215" t="s">
        <v>115</v>
      </c>
      <c r="D5" s="222" t="s">
        <v>116</v>
      </c>
      <c r="E5" s="223"/>
      <c r="F5" s="221" t="s">
        <v>40</v>
      </c>
      <c r="G5" s="221"/>
    </row>
    <row r="6" spans="1:7" ht="25.2" customHeight="1">
      <c r="A6" s="215" t="s">
        <v>25</v>
      </c>
      <c r="B6" s="216">
        <v>0.375</v>
      </c>
      <c r="C6" s="217" t="s">
        <v>118</v>
      </c>
      <c r="D6" s="225" t="s">
        <v>120</v>
      </c>
      <c r="E6" s="226"/>
      <c r="F6" s="224" t="s">
        <v>121</v>
      </c>
      <c r="G6" s="224"/>
    </row>
    <row r="7" spans="1:7" ht="25.2" customHeight="1">
      <c r="A7" s="215" t="s">
        <v>26</v>
      </c>
      <c r="B7" s="216">
        <v>0.43055555555555558</v>
      </c>
      <c r="C7" s="217"/>
      <c r="D7" s="225"/>
      <c r="E7" s="226"/>
      <c r="F7" s="224"/>
      <c r="G7" s="224"/>
    </row>
    <row r="8" spans="1:7" ht="25.2" customHeight="1">
      <c r="A8" s="215" t="s">
        <v>28</v>
      </c>
      <c r="B8" s="216">
        <v>0.4861111111111111</v>
      </c>
      <c r="C8" s="217"/>
      <c r="D8" s="225"/>
      <c r="E8" s="226"/>
      <c r="F8" s="224"/>
      <c r="G8" s="224"/>
    </row>
    <row r="9" spans="1:7" ht="25.2" customHeight="1">
      <c r="A9" s="215" t="s">
        <v>29</v>
      </c>
      <c r="B9" s="216">
        <v>0.54166666666666663</v>
      </c>
      <c r="C9" s="217"/>
      <c r="D9" s="225"/>
      <c r="E9" s="226"/>
      <c r="F9" s="224"/>
      <c r="G9" s="224"/>
    </row>
    <row r="10" spans="1:7" ht="25.2" customHeight="1">
      <c r="A10" s="215" t="s">
        <v>113</v>
      </c>
      <c r="B10" s="216">
        <v>0.59722222222222221</v>
      </c>
      <c r="C10" s="217"/>
      <c r="D10" s="225"/>
      <c r="E10" s="226"/>
      <c r="F10" s="224"/>
      <c r="G10" s="224"/>
    </row>
    <row r="11" spans="1:7" ht="25.2" customHeight="1">
      <c r="A11" s="215" t="s">
        <v>114</v>
      </c>
      <c r="B11" s="216">
        <v>0.65277777777777779</v>
      </c>
      <c r="C11" s="217"/>
      <c r="D11" s="225"/>
      <c r="E11" s="226"/>
      <c r="F11" s="224"/>
      <c r="G11" s="224"/>
    </row>
  </sheetData>
  <mergeCells count="17">
    <mergeCell ref="F5:G5"/>
    <mergeCell ref="B4:G4"/>
    <mergeCell ref="D6:E6"/>
    <mergeCell ref="F11:G11"/>
    <mergeCell ref="F10:G10"/>
    <mergeCell ref="F9:G9"/>
    <mergeCell ref="F8:G8"/>
    <mergeCell ref="F7:G7"/>
    <mergeCell ref="F6:G6"/>
    <mergeCell ref="A1:G1"/>
    <mergeCell ref="B2:G2"/>
    <mergeCell ref="D5:E5"/>
    <mergeCell ref="D11:E11"/>
    <mergeCell ref="D10:E10"/>
    <mergeCell ref="D9:E9"/>
    <mergeCell ref="D8:E8"/>
    <mergeCell ref="D7:E7"/>
  </mergeCells>
  <phoneticPr fontId="2"/>
  <dataValidations count="1">
    <dataValidation type="list" allowBlank="1" showInputMessage="1" showErrorMessage="1" sqref="C6:C11" xr:uid="{AB80C9A4-94FC-4B1E-A710-0256FFC15A14}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D968-9660-49C4-A910-9B4C2138EC31}">
  <sheetPr>
    <tabColor rgb="FFFFFF00"/>
  </sheetPr>
  <dimension ref="A1:ET39"/>
  <sheetViews>
    <sheetView workbookViewId="0">
      <selection activeCell="J29" sqref="J29"/>
    </sheetView>
  </sheetViews>
  <sheetFormatPr defaultRowHeight="13.2"/>
  <cols>
    <col min="1" max="1" width="6.21875" style="228" customWidth="1"/>
    <col min="2" max="4" width="2.88671875" customWidth="1"/>
    <col min="5" max="5" width="12.88671875" customWidth="1"/>
    <col min="6" max="6" width="3.6640625" customWidth="1"/>
    <col min="7" max="9" width="2.88671875" customWidth="1"/>
    <col min="10" max="10" width="12.88671875" customWidth="1"/>
    <col min="11" max="11" width="3.6640625" customWidth="1"/>
    <col min="12" max="14" width="2.88671875" customWidth="1"/>
    <col min="15" max="15" width="12.88671875" customWidth="1"/>
    <col min="16" max="16" width="3.6640625" customWidth="1"/>
    <col min="17" max="19" width="2.88671875" customWidth="1"/>
    <col min="20" max="20" width="12.88671875" customWidth="1"/>
    <col min="21" max="21" width="3.6640625" customWidth="1"/>
    <col min="22" max="24" width="2.88671875" customWidth="1"/>
    <col min="25" max="25" width="12.88671875" customWidth="1"/>
    <col min="26" max="26" width="3.6640625" customWidth="1"/>
    <col min="27" max="29" width="2.88671875" customWidth="1"/>
    <col min="30" max="30" width="12.88671875" customWidth="1"/>
    <col min="31" max="31" width="3.6640625" customWidth="1"/>
    <col min="32" max="34" width="2.88671875" customWidth="1"/>
    <col min="35" max="35" width="12.88671875" customWidth="1"/>
    <col min="36" max="36" width="3.6640625" customWidth="1"/>
    <col min="37" max="39" width="2.88671875" customWidth="1"/>
    <col min="40" max="40" width="12.88671875" customWidth="1"/>
    <col min="41" max="41" width="3.6640625" customWidth="1"/>
    <col min="42" max="44" width="2.88671875" customWidth="1"/>
    <col min="45" max="45" width="12.88671875" customWidth="1"/>
    <col min="46" max="46" width="3.6640625" customWidth="1"/>
    <col min="47" max="49" width="2.88671875" customWidth="1"/>
    <col min="50" max="50" width="12.88671875" customWidth="1"/>
    <col min="51" max="51" width="3.6640625" customWidth="1"/>
    <col min="52" max="54" width="2.88671875" customWidth="1"/>
    <col min="55" max="55" width="12.88671875" customWidth="1"/>
    <col min="56" max="56" width="3.6640625" customWidth="1"/>
    <col min="57" max="59" width="2.88671875" customWidth="1"/>
    <col min="60" max="60" width="12.88671875" customWidth="1"/>
    <col min="61" max="61" width="3.6640625" customWidth="1"/>
    <col min="62" max="64" width="2.88671875" customWidth="1"/>
    <col min="65" max="65" width="12.88671875" customWidth="1"/>
    <col min="66" max="66" width="3.6640625" customWidth="1"/>
    <col min="67" max="69" width="2.88671875" customWidth="1"/>
    <col min="70" max="70" width="12.88671875" customWidth="1"/>
    <col min="71" max="71" width="3.6640625" customWidth="1"/>
    <col min="72" max="74" width="2.88671875" customWidth="1"/>
    <col min="75" max="75" width="12.88671875" customWidth="1"/>
    <col min="76" max="76" width="3.6640625" customWidth="1"/>
    <col min="77" max="79" width="2.88671875" customWidth="1"/>
    <col min="80" max="80" width="12.88671875" customWidth="1"/>
    <col min="81" max="81" width="3.6640625" customWidth="1"/>
    <col min="82" max="84" width="2.88671875" customWidth="1"/>
    <col min="85" max="85" width="12.88671875" customWidth="1"/>
    <col min="86" max="86" width="3.6640625" customWidth="1"/>
    <col min="87" max="89" width="2.88671875" customWidth="1"/>
    <col min="90" max="90" width="12.88671875" customWidth="1"/>
    <col min="91" max="91" width="3.6640625" customWidth="1"/>
    <col min="92" max="94" width="2.88671875" customWidth="1"/>
    <col min="95" max="95" width="12.88671875" customWidth="1"/>
    <col min="96" max="96" width="3.6640625" customWidth="1"/>
    <col min="97" max="99" width="2.88671875" customWidth="1"/>
    <col min="100" max="100" width="12.88671875" customWidth="1"/>
    <col min="101" max="101" width="3.6640625" customWidth="1"/>
    <col min="102" max="104" width="2.88671875" customWidth="1"/>
    <col min="105" max="105" width="12.88671875" customWidth="1"/>
    <col min="106" max="106" width="3.6640625" customWidth="1"/>
    <col min="107" max="109" width="2.88671875" customWidth="1"/>
    <col min="110" max="110" width="12.88671875" customWidth="1"/>
    <col min="111" max="111" width="3.6640625" customWidth="1"/>
    <col min="112" max="114" width="2.88671875" customWidth="1"/>
    <col min="115" max="115" width="12.88671875" customWidth="1"/>
    <col min="116" max="116" width="3.6640625" customWidth="1"/>
    <col min="117" max="119" width="2.88671875" customWidth="1"/>
    <col min="120" max="120" width="12.88671875" customWidth="1"/>
    <col min="121" max="121" width="3.6640625" customWidth="1"/>
    <col min="123" max="150" width="3.6640625" hidden="1" customWidth="1"/>
  </cols>
  <sheetData>
    <row r="1" spans="1:146">
      <c r="A1" s="257" t="s">
        <v>119</v>
      </c>
      <c r="B1" s="233"/>
      <c r="C1" s="234"/>
      <c r="D1" s="234"/>
      <c r="E1" s="234"/>
      <c r="F1" s="235"/>
      <c r="G1" s="234"/>
      <c r="H1" s="234"/>
      <c r="I1" s="234"/>
      <c r="J1" s="234"/>
      <c r="K1" s="234"/>
      <c r="L1" s="233"/>
      <c r="M1" s="234"/>
      <c r="N1" s="234"/>
      <c r="O1" s="234"/>
      <c r="P1" s="235"/>
      <c r="Q1" s="234"/>
      <c r="R1" s="234"/>
      <c r="S1" s="234"/>
      <c r="T1" s="234"/>
      <c r="U1" s="235"/>
      <c r="V1" s="233"/>
      <c r="W1" s="234"/>
      <c r="X1" s="234"/>
      <c r="Y1" s="234"/>
      <c r="Z1" s="235"/>
      <c r="AA1" s="234"/>
      <c r="AB1" s="234"/>
      <c r="AC1" s="234"/>
      <c r="AD1" s="234"/>
      <c r="AE1" s="234"/>
      <c r="AF1" s="233"/>
      <c r="AG1" s="234"/>
      <c r="AH1" s="234"/>
      <c r="AI1" s="234"/>
      <c r="AJ1" s="235"/>
      <c r="AK1" s="234"/>
      <c r="AL1" s="234"/>
      <c r="AM1" s="234"/>
      <c r="AN1" s="234"/>
      <c r="AO1" s="235"/>
      <c r="AP1" s="233"/>
      <c r="AQ1" s="234"/>
      <c r="AR1" s="234"/>
      <c r="AS1" s="234"/>
      <c r="AT1" s="235"/>
      <c r="AU1" s="234"/>
      <c r="AV1" s="234"/>
      <c r="AW1" s="234"/>
      <c r="AX1" s="234"/>
      <c r="AY1" s="234"/>
      <c r="AZ1" s="233"/>
      <c r="BA1" s="234"/>
      <c r="BB1" s="234"/>
      <c r="BC1" s="234"/>
      <c r="BD1" s="235"/>
      <c r="BE1" s="234"/>
      <c r="BF1" s="234"/>
      <c r="BG1" s="234"/>
      <c r="BH1" s="234"/>
      <c r="BI1" s="235"/>
      <c r="BJ1" s="233"/>
      <c r="BK1" s="234"/>
      <c r="BL1" s="234"/>
      <c r="BM1" s="234"/>
      <c r="BN1" s="235"/>
      <c r="BO1" s="234"/>
      <c r="BP1" s="234"/>
      <c r="BQ1" s="234"/>
      <c r="BR1" s="234"/>
      <c r="BS1" s="234"/>
      <c r="BT1" s="233"/>
      <c r="BU1" s="234"/>
      <c r="BV1" s="234"/>
      <c r="BW1" s="234"/>
      <c r="BX1" s="235"/>
      <c r="BY1" s="234"/>
      <c r="BZ1" s="234"/>
      <c r="CA1" s="234"/>
      <c r="CB1" s="234"/>
      <c r="CC1" s="235"/>
      <c r="CD1" s="233"/>
      <c r="CE1" s="234"/>
      <c r="CF1" s="234"/>
      <c r="CG1" s="234"/>
      <c r="CH1" s="235"/>
      <c r="CI1" s="234"/>
      <c r="CJ1" s="234"/>
      <c r="CK1" s="234"/>
      <c r="CL1" s="234"/>
      <c r="CM1" s="234"/>
      <c r="CN1" s="233"/>
      <c r="CO1" s="234"/>
      <c r="CP1" s="234"/>
      <c r="CQ1" s="234"/>
      <c r="CR1" s="235"/>
      <c r="CS1" s="234"/>
      <c r="CT1" s="234"/>
      <c r="CU1" s="234"/>
      <c r="CV1" s="234"/>
      <c r="CW1" s="235"/>
      <c r="CX1" s="233"/>
      <c r="CY1" s="234"/>
      <c r="CZ1" s="234"/>
      <c r="DA1" s="234"/>
      <c r="DB1" s="235"/>
      <c r="DC1" s="234"/>
      <c r="DD1" s="234"/>
      <c r="DE1" s="234"/>
      <c r="DF1" s="234"/>
      <c r="DG1" s="234"/>
      <c r="DH1" s="233"/>
      <c r="DI1" s="234"/>
      <c r="DJ1" s="234"/>
      <c r="DK1" s="234"/>
      <c r="DL1" s="235"/>
      <c r="DM1" s="234"/>
      <c r="DN1" s="234"/>
      <c r="DO1" s="234"/>
      <c r="DP1" s="234"/>
      <c r="DQ1" s="235"/>
    </row>
    <row r="2" spans="1:146" hidden="1">
      <c r="A2" s="232"/>
      <c r="B2" s="229" t="str">
        <f>IF(B1="","",B1&amp;"①")</f>
        <v/>
      </c>
      <c r="C2" s="230" t="str">
        <f>IF(B1="","",B1&amp;"②")</f>
        <v/>
      </c>
      <c r="D2" s="230" t="str">
        <f>IF(B1="","",B1&amp;"③")</f>
        <v/>
      </c>
      <c r="E2" s="230" t="str">
        <f>IF(B1="","",B1&amp;"④")</f>
        <v/>
      </c>
      <c r="F2" s="231" t="str">
        <f>IF(B1="","",B1&amp;"⑤")</f>
        <v/>
      </c>
      <c r="G2" s="229" t="str">
        <f>IF(G1="","",G1&amp;"①")</f>
        <v/>
      </c>
      <c r="H2" s="230" t="str">
        <f>IF(G1="","",G1&amp;"②")</f>
        <v/>
      </c>
      <c r="I2" s="230" t="str">
        <f>IF(G1="","",G1&amp;"③")</f>
        <v/>
      </c>
      <c r="J2" s="230" t="str">
        <f>IF(G1="","",G1&amp;"④")</f>
        <v/>
      </c>
      <c r="K2" s="231" t="str">
        <f>IF(G1="","",G1&amp;"⑤")</f>
        <v/>
      </c>
      <c r="L2" s="229" t="str">
        <f>IF(L1="","",L1&amp;"①")</f>
        <v/>
      </c>
      <c r="M2" s="230" t="str">
        <f>IF(L1="","",L1&amp;"②")</f>
        <v/>
      </c>
      <c r="N2" s="230" t="str">
        <f>IF(L1="","",L1&amp;"③")</f>
        <v/>
      </c>
      <c r="O2" s="230" t="str">
        <f>IF(L1="","",L1&amp;"④")</f>
        <v/>
      </c>
      <c r="P2" s="231" t="str">
        <f>IF(L1="","",L1&amp;"⑤")</f>
        <v/>
      </c>
      <c r="Q2" s="229" t="str">
        <f>IF(Q1="","",Q1&amp;"①")</f>
        <v/>
      </c>
      <c r="R2" s="230" t="str">
        <f>IF(Q1="","",Q1&amp;"②")</f>
        <v/>
      </c>
      <c r="S2" s="230" t="str">
        <f>IF(Q1="","",Q1&amp;"③")</f>
        <v/>
      </c>
      <c r="T2" s="230" t="str">
        <f>IF(Q1="","",Q1&amp;"④")</f>
        <v/>
      </c>
      <c r="U2" s="231" t="str">
        <f>IF(Q1="","",Q1&amp;"⑤")</f>
        <v/>
      </c>
      <c r="V2" s="229" t="str">
        <f>IF(V1="","",V1&amp;"①")</f>
        <v/>
      </c>
      <c r="W2" s="230" t="str">
        <f>IF(V1="","",V1&amp;"②")</f>
        <v/>
      </c>
      <c r="X2" s="230" t="str">
        <f>IF(V1="","",V1&amp;"③")</f>
        <v/>
      </c>
      <c r="Y2" s="230" t="str">
        <f>IF(V1="","",V1&amp;"④")</f>
        <v/>
      </c>
      <c r="Z2" s="231" t="str">
        <f>IF(V1="","",V1&amp;"⑤")</f>
        <v/>
      </c>
      <c r="AA2" s="229" t="str">
        <f>IF(AA1="","",AA1&amp;"①")</f>
        <v/>
      </c>
      <c r="AB2" s="230" t="str">
        <f>IF(AA1="","",AA1&amp;"②")</f>
        <v/>
      </c>
      <c r="AC2" s="230" t="str">
        <f>IF(AA1="","",AA1&amp;"③")</f>
        <v/>
      </c>
      <c r="AD2" s="230" t="str">
        <f>IF(AA1="","",AA1&amp;"④")</f>
        <v/>
      </c>
      <c r="AE2" s="231" t="str">
        <f>IF(AA1="","",AA1&amp;"⑤")</f>
        <v/>
      </c>
      <c r="AF2" s="229" t="str">
        <f>IF(AF1="","",AF1&amp;"①")</f>
        <v/>
      </c>
      <c r="AG2" s="230" t="str">
        <f>IF(AF1="","",AF1&amp;"②")</f>
        <v/>
      </c>
      <c r="AH2" s="230" t="str">
        <f>IF(AF1="","",AF1&amp;"③")</f>
        <v/>
      </c>
      <c r="AI2" s="230" t="str">
        <f>IF(AF1="","",AF1&amp;"④")</f>
        <v/>
      </c>
      <c r="AJ2" s="231" t="str">
        <f>IF(AF1="","",AF1&amp;"⑤")</f>
        <v/>
      </c>
      <c r="AK2" s="229" t="str">
        <f>IF(AK1="","",AK1&amp;"①")</f>
        <v/>
      </c>
      <c r="AL2" s="230" t="str">
        <f>IF(AK1="","",AK1&amp;"②")</f>
        <v/>
      </c>
      <c r="AM2" s="230" t="str">
        <f>IF(AK1="","",AK1&amp;"③")</f>
        <v/>
      </c>
      <c r="AN2" s="230" t="str">
        <f>IF(AK1="","",AK1&amp;"④")</f>
        <v/>
      </c>
      <c r="AO2" s="231" t="str">
        <f>IF(AK1="","",AK1&amp;"⑤")</f>
        <v/>
      </c>
      <c r="AP2" s="229" t="str">
        <f>IF(AP1="","",AP1&amp;"①")</f>
        <v/>
      </c>
      <c r="AQ2" s="230" t="str">
        <f>IF(AP1="","",AP1&amp;"②")</f>
        <v/>
      </c>
      <c r="AR2" s="230" t="str">
        <f>IF(AP1="","",AP1&amp;"③")</f>
        <v/>
      </c>
      <c r="AS2" s="230" t="str">
        <f>IF(AP1="","",AP1&amp;"④")</f>
        <v/>
      </c>
      <c r="AT2" s="231" t="str">
        <f>IF(AP1="","",AP1&amp;"⑤")</f>
        <v/>
      </c>
      <c r="AU2" s="229" t="str">
        <f>IF(AU1="","",AU1&amp;"①")</f>
        <v/>
      </c>
      <c r="AV2" s="230" t="str">
        <f>IF(AU1="","",AU1&amp;"②")</f>
        <v/>
      </c>
      <c r="AW2" s="230" t="str">
        <f>IF(AU1="","",AU1&amp;"③")</f>
        <v/>
      </c>
      <c r="AX2" s="230" t="str">
        <f>IF(AU1="","",AU1&amp;"④")</f>
        <v/>
      </c>
      <c r="AY2" s="231" t="str">
        <f>IF(AU1="","",AU1&amp;"⑤")</f>
        <v/>
      </c>
      <c r="AZ2" s="229" t="str">
        <f>IF(AZ1="","",AZ1&amp;"①")</f>
        <v/>
      </c>
      <c r="BA2" s="230" t="str">
        <f>IF(AZ1="","",AZ1&amp;"②")</f>
        <v/>
      </c>
      <c r="BB2" s="230" t="str">
        <f>IF(AZ1="","",AZ1&amp;"③")</f>
        <v/>
      </c>
      <c r="BC2" s="230" t="str">
        <f>IF(AZ1="","",AZ1&amp;"④")</f>
        <v/>
      </c>
      <c r="BD2" s="231" t="str">
        <f>IF(AZ1="","",AZ1&amp;"⑤")</f>
        <v/>
      </c>
      <c r="BE2" s="229" t="str">
        <f>IF(BE1="","",BE1&amp;"①")</f>
        <v/>
      </c>
      <c r="BF2" s="230" t="str">
        <f>IF(BE1="","",BE1&amp;"②")</f>
        <v/>
      </c>
      <c r="BG2" s="230" t="str">
        <f>IF(BE1="","",BE1&amp;"③")</f>
        <v/>
      </c>
      <c r="BH2" s="230" t="str">
        <f>IF(BE1="","",BE1&amp;"④")</f>
        <v/>
      </c>
      <c r="BI2" s="231" t="str">
        <f>IF(BE1="","",BE1&amp;"⑤")</f>
        <v/>
      </c>
      <c r="BJ2" s="229" t="str">
        <f>IF(BJ1="","",BJ1&amp;"①")</f>
        <v/>
      </c>
      <c r="BK2" s="230" t="str">
        <f>IF(BJ1="","",BJ1&amp;"②")</f>
        <v/>
      </c>
      <c r="BL2" s="230" t="str">
        <f>IF(BJ1="","",BJ1&amp;"③")</f>
        <v/>
      </c>
      <c r="BM2" s="230" t="str">
        <f>IF(BJ1="","",BJ1&amp;"④")</f>
        <v/>
      </c>
      <c r="BN2" s="231" t="str">
        <f>IF(BJ1="","",BJ1&amp;"⑤")</f>
        <v/>
      </c>
      <c r="BO2" s="229" t="str">
        <f>IF(BO1="","",BO1&amp;"①")</f>
        <v/>
      </c>
      <c r="BP2" s="230" t="str">
        <f>IF(BO1="","",BO1&amp;"②")</f>
        <v/>
      </c>
      <c r="BQ2" s="230" t="str">
        <f>IF(BO1="","",BO1&amp;"③")</f>
        <v/>
      </c>
      <c r="BR2" s="230" t="str">
        <f>IF(BO1="","",BO1&amp;"④")</f>
        <v/>
      </c>
      <c r="BS2" s="231" t="str">
        <f>IF(BO1="","",BO1&amp;"⑤")</f>
        <v/>
      </c>
      <c r="BT2" s="229" t="str">
        <f>IF(BT1="","",BT1&amp;"①")</f>
        <v/>
      </c>
      <c r="BU2" s="230" t="str">
        <f>IF(BT1="","",BT1&amp;"②")</f>
        <v/>
      </c>
      <c r="BV2" s="230" t="str">
        <f>IF(BT1="","",BT1&amp;"③")</f>
        <v/>
      </c>
      <c r="BW2" s="230" t="str">
        <f>IF(BT1="","",BT1&amp;"④")</f>
        <v/>
      </c>
      <c r="BX2" s="231" t="str">
        <f>IF(BT1="","",BT1&amp;"⑤")</f>
        <v/>
      </c>
      <c r="BY2" s="229" t="str">
        <f>IF(BY1="","",BY1&amp;"①")</f>
        <v/>
      </c>
      <c r="BZ2" s="230" t="str">
        <f>IF(BY1="","",BY1&amp;"②")</f>
        <v/>
      </c>
      <c r="CA2" s="230" t="str">
        <f>IF(BY1="","",BY1&amp;"③")</f>
        <v/>
      </c>
      <c r="CB2" s="230" t="str">
        <f>IF(BY1="","",BY1&amp;"④")</f>
        <v/>
      </c>
      <c r="CC2" s="231" t="str">
        <f>IF(BY1="","",BY1&amp;"⑤")</f>
        <v/>
      </c>
      <c r="CD2" s="229" t="str">
        <f>IF(CD1="","",CD1&amp;"①")</f>
        <v/>
      </c>
      <c r="CE2" s="230" t="str">
        <f>IF(CD1="","",CD1&amp;"②")</f>
        <v/>
      </c>
      <c r="CF2" s="230" t="str">
        <f>IF(CD1="","",CD1&amp;"③")</f>
        <v/>
      </c>
      <c r="CG2" s="230" t="str">
        <f>IF(CD1="","",CD1&amp;"④")</f>
        <v/>
      </c>
      <c r="CH2" s="231" t="str">
        <f>IF(CD1="","",CD1&amp;"⑤")</f>
        <v/>
      </c>
      <c r="CI2" s="229" t="str">
        <f>IF(CI1="","",CI1&amp;"①")</f>
        <v/>
      </c>
      <c r="CJ2" s="230" t="str">
        <f>IF(CI1="","",CI1&amp;"②")</f>
        <v/>
      </c>
      <c r="CK2" s="230" t="str">
        <f>IF(CI1="","",CI1&amp;"③")</f>
        <v/>
      </c>
      <c r="CL2" s="230" t="str">
        <f>IF(CI1="","",CI1&amp;"④")</f>
        <v/>
      </c>
      <c r="CM2" s="231" t="str">
        <f>IF(CI1="","",CI1&amp;"⑤")</f>
        <v/>
      </c>
      <c r="CN2" s="229" t="str">
        <f>IF(CN1="","",CN1&amp;"①")</f>
        <v/>
      </c>
      <c r="CO2" s="230" t="str">
        <f>IF(CN1="","",CN1&amp;"②")</f>
        <v/>
      </c>
      <c r="CP2" s="230" t="str">
        <f>IF(CN1="","",CN1&amp;"③")</f>
        <v/>
      </c>
      <c r="CQ2" s="230" t="str">
        <f>IF(CN1="","",CN1&amp;"④")</f>
        <v/>
      </c>
      <c r="CR2" s="231" t="str">
        <f>IF(CN1="","",CN1&amp;"⑤")</f>
        <v/>
      </c>
      <c r="CS2" s="229" t="str">
        <f>IF(CS1="","",CS1&amp;"①")</f>
        <v/>
      </c>
      <c r="CT2" s="230" t="str">
        <f>IF(CS1="","",CS1&amp;"②")</f>
        <v/>
      </c>
      <c r="CU2" s="230" t="str">
        <f>IF(CS1="","",CS1&amp;"③")</f>
        <v/>
      </c>
      <c r="CV2" s="230" t="str">
        <f>IF(CS1="","",CS1&amp;"④")</f>
        <v/>
      </c>
      <c r="CW2" s="231" t="str">
        <f>IF(CS1="","",CS1&amp;"⑤")</f>
        <v/>
      </c>
      <c r="CX2" s="229" t="str">
        <f>IF(CX1="","",CX1&amp;"①")</f>
        <v/>
      </c>
      <c r="CY2" s="230" t="str">
        <f>IF(CX1="","",CX1&amp;"②")</f>
        <v/>
      </c>
      <c r="CZ2" s="230" t="str">
        <f>IF(CX1="","",CX1&amp;"③")</f>
        <v/>
      </c>
      <c r="DA2" s="230" t="str">
        <f>IF(CX1="","",CX1&amp;"④")</f>
        <v/>
      </c>
      <c r="DB2" s="231" t="str">
        <f>IF(CX1="","",CX1&amp;"⑤")</f>
        <v/>
      </c>
      <c r="DC2" s="229" t="str">
        <f>IF(DC1="","",DC1&amp;"①")</f>
        <v/>
      </c>
      <c r="DD2" s="230" t="str">
        <f>IF(DC1="","",DC1&amp;"②")</f>
        <v/>
      </c>
      <c r="DE2" s="230" t="str">
        <f>IF(DC1="","",DC1&amp;"③")</f>
        <v/>
      </c>
      <c r="DF2" s="230" t="str">
        <f>IF(DC1="","",DC1&amp;"④")</f>
        <v/>
      </c>
      <c r="DG2" s="231" t="str">
        <f>IF(DC1="","",DC1&amp;"⑤")</f>
        <v/>
      </c>
      <c r="DH2" s="229" t="str">
        <f>IF(DH1="","",DH1&amp;"①")</f>
        <v/>
      </c>
      <c r="DI2" s="230" t="str">
        <f>IF(DH1="","",DH1&amp;"②")</f>
        <v/>
      </c>
      <c r="DJ2" s="230" t="str">
        <f>IF(DH1="","",DH1&amp;"③")</f>
        <v/>
      </c>
      <c r="DK2" s="230" t="str">
        <f>IF(DH1="","",DH1&amp;"④")</f>
        <v/>
      </c>
      <c r="DL2" s="231" t="str">
        <f>IF(DH1="","",DH1&amp;"⑤")</f>
        <v/>
      </c>
      <c r="DM2" s="229" t="str">
        <f>IF(DM1="","",DM1&amp;"①")</f>
        <v/>
      </c>
      <c r="DN2" s="230" t="str">
        <f>IF(DM1="","",DM1&amp;"②")</f>
        <v/>
      </c>
      <c r="DO2" s="230" t="str">
        <f>IF(DM1="","",DM1&amp;"③")</f>
        <v/>
      </c>
      <c r="DP2" s="230" t="str">
        <f>IF(DM1="","",DM1&amp;"④")</f>
        <v/>
      </c>
      <c r="DQ2" s="231" t="str">
        <f>IF(DM1="","",DM1&amp;"⑤")</f>
        <v/>
      </c>
      <c r="DS2" s="5" t="str">
        <f>IF(B2="","",B2)</f>
        <v/>
      </c>
      <c r="DT2" s="5" t="str">
        <f>IF(G2="","",G2)</f>
        <v/>
      </c>
      <c r="DU2" s="5" t="str">
        <f>IF(L2="","",L2)</f>
        <v/>
      </c>
      <c r="DV2" s="5" t="str">
        <f>IF(Q2="","",Q2)</f>
        <v/>
      </c>
      <c r="DW2" s="5" t="str">
        <f>IF(V2="","",V2)</f>
        <v/>
      </c>
      <c r="DX2" s="5" t="str">
        <f>IF(AA2="","",AA2)</f>
        <v/>
      </c>
      <c r="DY2" s="5" t="str">
        <f>IF(AF2="","",AF2)</f>
        <v/>
      </c>
      <c r="DZ2" s="5" t="str">
        <f>IF(AK2="","",AK2)</f>
        <v/>
      </c>
      <c r="EA2" s="5" t="str">
        <f>IF(AP2="","",AP2)</f>
        <v/>
      </c>
      <c r="EB2" s="5" t="str">
        <f>IF(AU2="","",AU2)</f>
        <v/>
      </c>
      <c r="EC2" s="5" t="str">
        <f>IF(AZ2="","",AZ2)</f>
        <v/>
      </c>
      <c r="ED2" s="5" t="str">
        <f>IF(BE2="","",BE2)</f>
        <v/>
      </c>
      <c r="EE2" s="5" t="str">
        <f>IF(BJ2="","",BJ2)</f>
        <v/>
      </c>
      <c r="EF2" s="5" t="str">
        <f>IF(BO2="","",BO2)</f>
        <v/>
      </c>
      <c r="EG2" s="5" t="str">
        <f>IF(BT2="","",BT2)</f>
        <v/>
      </c>
      <c r="EH2" s="5" t="str">
        <f>IF(BY2="","",BY2)</f>
        <v/>
      </c>
      <c r="EI2" s="5" t="str">
        <f>IF(CD2="","",CD2)</f>
        <v/>
      </c>
      <c r="EJ2" s="5" t="str">
        <f>IF(CI2="","",CI2)</f>
        <v/>
      </c>
      <c r="EK2" s="5" t="str">
        <f>IF(CN2="","",CN2)</f>
        <v/>
      </c>
      <c r="EL2" s="5" t="str">
        <f>IF(CS2="","",CS2)</f>
        <v/>
      </c>
      <c r="EM2" s="5" t="str">
        <f>IF(CX2="","",CX2)</f>
        <v/>
      </c>
      <c r="EN2" s="5" t="str">
        <f>IF(DC2="","",DC2)</f>
        <v/>
      </c>
      <c r="EO2" s="5" t="str">
        <f>IF(DH2="","",DH2)</f>
        <v/>
      </c>
      <c r="EP2" s="5" t="str">
        <f>IF(DM2="","",DM2)</f>
        <v/>
      </c>
    </row>
    <row r="3" spans="1:146">
      <c r="A3" s="232"/>
      <c r="B3" s="211" t="s">
        <v>87</v>
      </c>
      <c r="C3" s="209"/>
      <c r="D3" s="210"/>
      <c r="E3" s="2" t="s">
        <v>88</v>
      </c>
      <c r="F3" s="3" t="s">
        <v>89</v>
      </c>
      <c r="G3" s="209" t="s">
        <v>87</v>
      </c>
      <c r="H3" s="209"/>
      <c r="I3" s="210"/>
      <c r="J3" s="2" t="s">
        <v>88</v>
      </c>
      <c r="K3" s="4" t="s">
        <v>89</v>
      </c>
      <c r="L3" s="211" t="s">
        <v>87</v>
      </c>
      <c r="M3" s="209"/>
      <c r="N3" s="210"/>
      <c r="O3" s="2" t="s">
        <v>88</v>
      </c>
      <c r="P3" s="3" t="s">
        <v>89</v>
      </c>
      <c r="Q3" s="209" t="s">
        <v>87</v>
      </c>
      <c r="R3" s="209"/>
      <c r="S3" s="210"/>
      <c r="T3" s="2" t="s">
        <v>88</v>
      </c>
      <c r="U3" s="3" t="s">
        <v>89</v>
      </c>
      <c r="V3" s="211" t="s">
        <v>87</v>
      </c>
      <c r="W3" s="209"/>
      <c r="X3" s="210"/>
      <c r="Y3" s="2" t="s">
        <v>88</v>
      </c>
      <c r="Z3" s="3" t="s">
        <v>89</v>
      </c>
      <c r="AA3" s="209" t="s">
        <v>87</v>
      </c>
      <c r="AB3" s="209"/>
      <c r="AC3" s="210"/>
      <c r="AD3" s="2" t="s">
        <v>88</v>
      </c>
      <c r="AE3" s="4" t="s">
        <v>89</v>
      </c>
      <c r="AF3" s="211" t="s">
        <v>87</v>
      </c>
      <c r="AG3" s="209"/>
      <c r="AH3" s="210"/>
      <c r="AI3" s="2" t="s">
        <v>88</v>
      </c>
      <c r="AJ3" s="3" t="s">
        <v>89</v>
      </c>
      <c r="AK3" s="209" t="s">
        <v>87</v>
      </c>
      <c r="AL3" s="209"/>
      <c r="AM3" s="210"/>
      <c r="AN3" s="2" t="s">
        <v>88</v>
      </c>
      <c r="AO3" s="3" t="s">
        <v>89</v>
      </c>
      <c r="AP3" s="211" t="s">
        <v>87</v>
      </c>
      <c r="AQ3" s="209"/>
      <c r="AR3" s="210"/>
      <c r="AS3" s="2" t="s">
        <v>88</v>
      </c>
      <c r="AT3" s="3" t="s">
        <v>89</v>
      </c>
      <c r="AU3" s="209" t="s">
        <v>87</v>
      </c>
      <c r="AV3" s="209"/>
      <c r="AW3" s="210"/>
      <c r="AX3" s="2" t="s">
        <v>88</v>
      </c>
      <c r="AY3" s="4" t="s">
        <v>89</v>
      </c>
      <c r="AZ3" s="211" t="s">
        <v>87</v>
      </c>
      <c r="BA3" s="209"/>
      <c r="BB3" s="210"/>
      <c r="BC3" s="2" t="s">
        <v>88</v>
      </c>
      <c r="BD3" s="3" t="s">
        <v>89</v>
      </c>
      <c r="BE3" s="209" t="s">
        <v>87</v>
      </c>
      <c r="BF3" s="209"/>
      <c r="BG3" s="210"/>
      <c r="BH3" s="2" t="s">
        <v>88</v>
      </c>
      <c r="BI3" s="3" t="s">
        <v>89</v>
      </c>
      <c r="BJ3" s="211" t="s">
        <v>87</v>
      </c>
      <c r="BK3" s="209"/>
      <c r="BL3" s="210"/>
      <c r="BM3" s="2" t="s">
        <v>88</v>
      </c>
      <c r="BN3" s="3" t="s">
        <v>89</v>
      </c>
      <c r="BO3" s="209" t="s">
        <v>87</v>
      </c>
      <c r="BP3" s="209"/>
      <c r="BQ3" s="210"/>
      <c r="BR3" s="2" t="s">
        <v>88</v>
      </c>
      <c r="BS3" s="4" t="s">
        <v>89</v>
      </c>
      <c r="BT3" s="211" t="s">
        <v>87</v>
      </c>
      <c r="BU3" s="209"/>
      <c r="BV3" s="210"/>
      <c r="BW3" s="2" t="s">
        <v>88</v>
      </c>
      <c r="BX3" s="3" t="s">
        <v>89</v>
      </c>
      <c r="BY3" s="209" t="s">
        <v>87</v>
      </c>
      <c r="BZ3" s="209"/>
      <c r="CA3" s="210"/>
      <c r="CB3" s="2" t="s">
        <v>88</v>
      </c>
      <c r="CC3" s="3" t="s">
        <v>89</v>
      </c>
      <c r="CD3" s="211" t="s">
        <v>87</v>
      </c>
      <c r="CE3" s="209"/>
      <c r="CF3" s="210"/>
      <c r="CG3" s="2" t="s">
        <v>88</v>
      </c>
      <c r="CH3" s="3" t="s">
        <v>89</v>
      </c>
      <c r="CI3" s="209" t="s">
        <v>87</v>
      </c>
      <c r="CJ3" s="209"/>
      <c r="CK3" s="210"/>
      <c r="CL3" s="2" t="s">
        <v>88</v>
      </c>
      <c r="CM3" s="4" t="s">
        <v>89</v>
      </c>
      <c r="CN3" s="211" t="s">
        <v>87</v>
      </c>
      <c r="CO3" s="209"/>
      <c r="CP3" s="210"/>
      <c r="CQ3" s="2" t="s">
        <v>88</v>
      </c>
      <c r="CR3" s="3" t="s">
        <v>89</v>
      </c>
      <c r="CS3" s="209" t="s">
        <v>87</v>
      </c>
      <c r="CT3" s="209"/>
      <c r="CU3" s="210"/>
      <c r="CV3" s="2" t="s">
        <v>88</v>
      </c>
      <c r="CW3" s="3" t="s">
        <v>89</v>
      </c>
      <c r="CX3" s="211" t="s">
        <v>87</v>
      </c>
      <c r="CY3" s="209"/>
      <c r="CZ3" s="210"/>
      <c r="DA3" s="2" t="s">
        <v>88</v>
      </c>
      <c r="DB3" s="3" t="s">
        <v>89</v>
      </c>
      <c r="DC3" s="209" t="s">
        <v>87</v>
      </c>
      <c r="DD3" s="209"/>
      <c r="DE3" s="210"/>
      <c r="DF3" s="2" t="s">
        <v>88</v>
      </c>
      <c r="DG3" s="4" t="s">
        <v>89</v>
      </c>
      <c r="DH3" s="211" t="s">
        <v>87</v>
      </c>
      <c r="DI3" s="209"/>
      <c r="DJ3" s="210"/>
      <c r="DK3" s="2" t="s">
        <v>88</v>
      </c>
      <c r="DL3" s="3" t="s">
        <v>89</v>
      </c>
      <c r="DM3" s="209" t="s">
        <v>87</v>
      </c>
      <c r="DN3" s="209"/>
      <c r="DO3" s="210"/>
      <c r="DP3" s="2" t="s">
        <v>88</v>
      </c>
      <c r="DQ3" s="3" t="s">
        <v>89</v>
      </c>
      <c r="DS3" s="6" t="str">
        <f t="shared" ref="DS3:DS20" si="0">IF(B3="","",B3)</f>
        <v>ライセンス下三桁</v>
      </c>
      <c r="DT3" s="6" t="str">
        <f t="shared" ref="DT3:DT20" si="1">IF(G3="","",G3)</f>
        <v>ライセンス下三桁</v>
      </c>
      <c r="DU3" s="6" t="str">
        <f t="shared" ref="DU3:DU20" si="2">IF(L3="","",L3)</f>
        <v>ライセンス下三桁</v>
      </c>
      <c r="DV3" s="6" t="str">
        <f t="shared" ref="DV3:DV20" si="3">IF(Q3="","",Q3)</f>
        <v>ライセンス下三桁</v>
      </c>
      <c r="DW3" s="6" t="str">
        <f t="shared" ref="DW3:DW20" si="4">IF(V3="","",V3)</f>
        <v>ライセンス下三桁</v>
      </c>
      <c r="DX3" s="6" t="str">
        <f t="shared" ref="DX3:DX20" si="5">IF(AA3="","",AA3)</f>
        <v>ライセンス下三桁</v>
      </c>
      <c r="DY3" s="6" t="str">
        <f t="shared" ref="DY3:DY20" si="6">IF(AF3="","",AF3)</f>
        <v>ライセンス下三桁</v>
      </c>
      <c r="DZ3" s="6" t="str">
        <f t="shared" ref="DZ3:DZ20" si="7">IF(AK3="","",AK3)</f>
        <v>ライセンス下三桁</v>
      </c>
      <c r="EA3" s="6" t="str">
        <f t="shared" ref="EA3:EA20" si="8">IF(AP3="","",AP3)</f>
        <v>ライセンス下三桁</v>
      </c>
      <c r="EB3" s="6" t="str">
        <f t="shared" ref="EB3:EB20" si="9">IF(AU3="","",AU3)</f>
        <v>ライセンス下三桁</v>
      </c>
      <c r="EC3" s="6" t="str">
        <f t="shared" ref="EC3:EC20" si="10">IF(AZ3="","",AZ3)</f>
        <v>ライセンス下三桁</v>
      </c>
      <c r="ED3" s="6" t="str">
        <f t="shared" ref="ED3:ED20" si="11">IF(BE3="","",BE3)</f>
        <v>ライセンス下三桁</v>
      </c>
      <c r="EE3" s="6" t="str">
        <f t="shared" ref="EE3:EE20" si="12">IF(BJ3="","",BJ3)</f>
        <v>ライセンス下三桁</v>
      </c>
      <c r="EF3" s="6" t="str">
        <f t="shared" ref="EF3:EF20" si="13">IF(BO3="","",BO3)</f>
        <v>ライセンス下三桁</v>
      </c>
      <c r="EG3" s="6" t="str">
        <f t="shared" ref="EG3:EG20" si="14">IF(BT3="","",BT3)</f>
        <v>ライセンス下三桁</v>
      </c>
      <c r="EH3" s="6" t="str">
        <f t="shared" ref="EH3:EH20" si="15">IF(BY3="","",BY3)</f>
        <v>ライセンス下三桁</v>
      </c>
      <c r="EI3" s="6" t="str">
        <f t="shared" ref="EI3:EI20" si="16">IF(CD3="","",CD3)</f>
        <v>ライセンス下三桁</v>
      </c>
      <c r="EJ3" s="6" t="str">
        <f t="shared" ref="EJ3:EJ20" si="17">IF(CI3="","",CI3)</f>
        <v>ライセンス下三桁</v>
      </c>
      <c r="EK3" s="6" t="str">
        <f t="shared" ref="EK3:EK20" si="18">IF(CN3="","",CN3)</f>
        <v>ライセンス下三桁</v>
      </c>
      <c r="EL3" s="6" t="str">
        <f t="shared" ref="EL3:EL20" si="19">IF(CS3="","",CS3)</f>
        <v>ライセンス下三桁</v>
      </c>
      <c r="EM3" s="6" t="str">
        <f t="shared" ref="EM3:EM20" si="20">IF(CX3="","",CX3)</f>
        <v>ライセンス下三桁</v>
      </c>
      <c r="EN3" s="6" t="str">
        <f t="shared" ref="EN3:EN20" si="21">IF(DC3="","",DC3)</f>
        <v>ライセンス下三桁</v>
      </c>
      <c r="EO3" s="6" t="str">
        <f t="shared" ref="EO3:EO20" si="22">IF(DH3="","",DH3)</f>
        <v>ライセンス下三桁</v>
      </c>
      <c r="EP3" s="6" t="str">
        <f t="shared" ref="EP3:EP20" si="23">IF(DM3="","",DM3)</f>
        <v>ライセンス下三桁</v>
      </c>
    </row>
    <row r="4" spans="1:146">
      <c r="A4" s="258">
        <v>1</v>
      </c>
      <c r="B4" s="236"/>
      <c r="C4" s="237"/>
      <c r="D4" s="238"/>
      <c r="E4" s="239"/>
      <c r="F4" s="240"/>
      <c r="G4" s="241"/>
      <c r="H4" s="237"/>
      <c r="I4" s="238"/>
      <c r="J4" s="239"/>
      <c r="K4" s="242"/>
      <c r="L4" s="236"/>
      <c r="M4" s="237"/>
      <c r="N4" s="238"/>
      <c r="O4" s="239"/>
      <c r="P4" s="240"/>
      <c r="Q4" s="241"/>
      <c r="R4" s="237"/>
      <c r="S4" s="238"/>
      <c r="T4" s="239"/>
      <c r="U4" s="240"/>
      <c r="V4" s="236"/>
      <c r="W4" s="237"/>
      <c r="X4" s="238"/>
      <c r="Y4" s="239"/>
      <c r="Z4" s="240"/>
      <c r="AA4" s="241"/>
      <c r="AB4" s="237"/>
      <c r="AC4" s="238"/>
      <c r="AD4" s="239"/>
      <c r="AE4" s="242"/>
      <c r="AF4" s="236"/>
      <c r="AG4" s="237"/>
      <c r="AH4" s="238"/>
      <c r="AI4" s="239"/>
      <c r="AJ4" s="240"/>
      <c r="AK4" s="241"/>
      <c r="AL4" s="237"/>
      <c r="AM4" s="238"/>
      <c r="AN4" s="239"/>
      <c r="AO4" s="240"/>
      <c r="AP4" s="236"/>
      <c r="AQ4" s="237"/>
      <c r="AR4" s="238"/>
      <c r="AS4" s="239"/>
      <c r="AT4" s="240"/>
      <c r="AU4" s="241"/>
      <c r="AV4" s="237"/>
      <c r="AW4" s="238"/>
      <c r="AX4" s="239"/>
      <c r="AY4" s="242"/>
      <c r="AZ4" s="236"/>
      <c r="BA4" s="237"/>
      <c r="BB4" s="238"/>
      <c r="BC4" s="239"/>
      <c r="BD4" s="240"/>
      <c r="BE4" s="241"/>
      <c r="BF4" s="237"/>
      <c r="BG4" s="238"/>
      <c r="BH4" s="239"/>
      <c r="BI4" s="240"/>
      <c r="BJ4" s="236"/>
      <c r="BK4" s="237"/>
      <c r="BL4" s="238"/>
      <c r="BM4" s="239"/>
      <c r="BN4" s="240"/>
      <c r="BO4" s="241"/>
      <c r="BP4" s="237"/>
      <c r="BQ4" s="238"/>
      <c r="BR4" s="239"/>
      <c r="BS4" s="242"/>
      <c r="BT4" s="236"/>
      <c r="BU4" s="237"/>
      <c r="BV4" s="238"/>
      <c r="BW4" s="239"/>
      <c r="BX4" s="240"/>
      <c r="BY4" s="241"/>
      <c r="BZ4" s="237"/>
      <c r="CA4" s="238"/>
      <c r="CB4" s="239"/>
      <c r="CC4" s="240"/>
      <c r="CD4" s="236"/>
      <c r="CE4" s="237"/>
      <c r="CF4" s="238"/>
      <c r="CG4" s="239"/>
      <c r="CH4" s="240"/>
      <c r="CI4" s="241"/>
      <c r="CJ4" s="237"/>
      <c r="CK4" s="238"/>
      <c r="CL4" s="239"/>
      <c r="CM4" s="242"/>
      <c r="CN4" s="236"/>
      <c r="CO4" s="237"/>
      <c r="CP4" s="238"/>
      <c r="CQ4" s="239"/>
      <c r="CR4" s="240"/>
      <c r="CS4" s="241"/>
      <c r="CT4" s="237"/>
      <c r="CU4" s="238"/>
      <c r="CV4" s="239"/>
      <c r="CW4" s="240"/>
      <c r="CX4" s="236"/>
      <c r="CY4" s="237"/>
      <c r="CZ4" s="238"/>
      <c r="DA4" s="239"/>
      <c r="DB4" s="240"/>
      <c r="DC4" s="241"/>
      <c r="DD4" s="237"/>
      <c r="DE4" s="238"/>
      <c r="DF4" s="239"/>
      <c r="DG4" s="242"/>
      <c r="DH4" s="236"/>
      <c r="DI4" s="237"/>
      <c r="DJ4" s="238"/>
      <c r="DK4" s="239"/>
      <c r="DL4" s="240"/>
      <c r="DM4" s="241"/>
      <c r="DN4" s="237"/>
      <c r="DO4" s="238"/>
      <c r="DP4" s="239"/>
      <c r="DQ4" s="240"/>
      <c r="DS4" s="7" t="str">
        <f t="shared" si="0"/>
        <v/>
      </c>
      <c r="DT4" s="7" t="str">
        <f t="shared" si="1"/>
        <v/>
      </c>
      <c r="DU4" s="7" t="str">
        <f t="shared" si="2"/>
        <v/>
      </c>
      <c r="DV4" s="7" t="str">
        <f t="shared" si="3"/>
        <v/>
      </c>
      <c r="DW4" s="7" t="str">
        <f t="shared" si="4"/>
        <v/>
      </c>
      <c r="DX4" s="7" t="str">
        <f t="shared" si="5"/>
        <v/>
      </c>
      <c r="DY4" s="7" t="str">
        <f t="shared" si="6"/>
        <v/>
      </c>
      <c r="DZ4" s="7" t="str">
        <f t="shared" si="7"/>
        <v/>
      </c>
      <c r="EA4" s="7" t="str">
        <f t="shared" si="8"/>
        <v/>
      </c>
      <c r="EB4" s="7" t="str">
        <f t="shared" si="9"/>
        <v/>
      </c>
      <c r="EC4" s="7" t="str">
        <f t="shared" si="10"/>
        <v/>
      </c>
      <c r="ED4" s="7" t="str">
        <f t="shared" si="11"/>
        <v/>
      </c>
      <c r="EE4" s="7" t="str">
        <f t="shared" si="12"/>
        <v/>
      </c>
      <c r="EF4" s="7" t="str">
        <f t="shared" si="13"/>
        <v/>
      </c>
      <c r="EG4" s="7" t="str">
        <f t="shared" si="14"/>
        <v/>
      </c>
      <c r="EH4" s="7" t="str">
        <f t="shared" si="15"/>
        <v/>
      </c>
      <c r="EI4" s="7" t="str">
        <f t="shared" si="16"/>
        <v/>
      </c>
      <c r="EJ4" s="7" t="str">
        <f t="shared" si="17"/>
        <v/>
      </c>
      <c r="EK4" s="7" t="str">
        <f t="shared" si="18"/>
        <v/>
      </c>
      <c r="EL4" s="7" t="str">
        <f t="shared" si="19"/>
        <v/>
      </c>
      <c r="EM4" s="7" t="str">
        <f t="shared" si="20"/>
        <v/>
      </c>
      <c r="EN4" s="7" t="str">
        <f t="shared" si="21"/>
        <v/>
      </c>
      <c r="EO4" s="7" t="str">
        <f t="shared" si="22"/>
        <v/>
      </c>
      <c r="EP4" s="7" t="str">
        <f t="shared" si="23"/>
        <v/>
      </c>
    </row>
    <row r="5" spans="1:146">
      <c r="A5" s="258">
        <v>2</v>
      </c>
      <c r="B5" s="236"/>
      <c r="C5" s="237"/>
      <c r="D5" s="238"/>
      <c r="E5" s="239"/>
      <c r="F5" s="240"/>
      <c r="G5" s="241"/>
      <c r="H5" s="237"/>
      <c r="I5" s="238"/>
      <c r="J5" s="239"/>
      <c r="K5" s="242"/>
      <c r="L5" s="236"/>
      <c r="M5" s="237"/>
      <c r="N5" s="238"/>
      <c r="O5" s="239"/>
      <c r="P5" s="240"/>
      <c r="Q5" s="241"/>
      <c r="R5" s="237"/>
      <c r="S5" s="238"/>
      <c r="T5" s="239"/>
      <c r="U5" s="240"/>
      <c r="V5" s="236"/>
      <c r="W5" s="237"/>
      <c r="X5" s="238"/>
      <c r="Y5" s="239"/>
      <c r="Z5" s="240"/>
      <c r="AA5" s="241"/>
      <c r="AB5" s="237"/>
      <c r="AC5" s="238"/>
      <c r="AD5" s="239"/>
      <c r="AE5" s="242"/>
      <c r="AF5" s="236"/>
      <c r="AG5" s="237"/>
      <c r="AH5" s="238"/>
      <c r="AI5" s="239"/>
      <c r="AJ5" s="240"/>
      <c r="AK5" s="241"/>
      <c r="AL5" s="237"/>
      <c r="AM5" s="238"/>
      <c r="AN5" s="239"/>
      <c r="AO5" s="240"/>
      <c r="AP5" s="236"/>
      <c r="AQ5" s="237"/>
      <c r="AR5" s="238"/>
      <c r="AS5" s="239"/>
      <c r="AT5" s="240"/>
      <c r="AU5" s="241"/>
      <c r="AV5" s="237"/>
      <c r="AW5" s="238"/>
      <c r="AX5" s="239"/>
      <c r="AY5" s="242"/>
      <c r="AZ5" s="236"/>
      <c r="BA5" s="237"/>
      <c r="BB5" s="238"/>
      <c r="BC5" s="239"/>
      <c r="BD5" s="240"/>
      <c r="BE5" s="241"/>
      <c r="BF5" s="237"/>
      <c r="BG5" s="238"/>
      <c r="BH5" s="239"/>
      <c r="BI5" s="240"/>
      <c r="BJ5" s="236"/>
      <c r="BK5" s="237"/>
      <c r="BL5" s="238"/>
      <c r="BM5" s="239"/>
      <c r="BN5" s="240"/>
      <c r="BO5" s="241"/>
      <c r="BP5" s="237"/>
      <c r="BQ5" s="238"/>
      <c r="BR5" s="239"/>
      <c r="BS5" s="242"/>
      <c r="BT5" s="236"/>
      <c r="BU5" s="237"/>
      <c r="BV5" s="238"/>
      <c r="BW5" s="239"/>
      <c r="BX5" s="240"/>
      <c r="BY5" s="241"/>
      <c r="BZ5" s="237"/>
      <c r="CA5" s="238"/>
      <c r="CB5" s="239"/>
      <c r="CC5" s="240"/>
      <c r="CD5" s="236"/>
      <c r="CE5" s="237"/>
      <c r="CF5" s="238"/>
      <c r="CG5" s="239"/>
      <c r="CH5" s="240"/>
      <c r="CI5" s="241"/>
      <c r="CJ5" s="237"/>
      <c r="CK5" s="238"/>
      <c r="CL5" s="239"/>
      <c r="CM5" s="242"/>
      <c r="CN5" s="236"/>
      <c r="CO5" s="237"/>
      <c r="CP5" s="238"/>
      <c r="CQ5" s="239"/>
      <c r="CR5" s="240"/>
      <c r="CS5" s="241"/>
      <c r="CT5" s="237"/>
      <c r="CU5" s="238"/>
      <c r="CV5" s="239"/>
      <c r="CW5" s="240"/>
      <c r="CX5" s="236"/>
      <c r="CY5" s="237"/>
      <c r="CZ5" s="238"/>
      <c r="DA5" s="239"/>
      <c r="DB5" s="240"/>
      <c r="DC5" s="241"/>
      <c r="DD5" s="237"/>
      <c r="DE5" s="238"/>
      <c r="DF5" s="239"/>
      <c r="DG5" s="242"/>
      <c r="DH5" s="236"/>
      <c r="DI5" s="237"/>
      <c r="DJ5" s="238"/>
      <c r="DK5" s="239"/>
      <c r="DL5" s="240"/>
      <c r="DM5" s="241"/>
      <c r="DN5" s="237"/>
      <c r="DO5" s="238"/>
      <c r="DP5" s="239"/>
      <c r="DQ5" s="240"/>
      <c r="DS5" s="7" t="str">
        <f t="shared" si="0"/>
        <v/>
      </c>
      <c r="DT5" s="7" t="str">
        <f t="shared" si="1"/>
        <v/>
      </c>
      <c r="DU5" s="7" t="str">
        <f t="shared" si="2"/>
        <v/>
      </c>
      <c r="DV5" s="7" t="str">
        <f t="shared" si="3"/>
        <v/>
      </c>
      <c r="DW5" s="7" t="str">
        <f t="shared" si="4"/>
        <v/>
      </c>
      <c r="DX5" s="7" t="str">
        <f t="shared" si="5"/>
        <v/>
      </c>
      <c r="DY5" s="7" t="str">
        <f t="shared" si="6"/>
        <v/>
      </c>
      <c r="DZ5" s="7" t="str">
        <f t="shared" si="7"/>
        <v/>
      </c>
      <c r="EA5" s="7" t="str">
        <f t="shared" si="8"/>
        <v/>
      </c>
      <c r="EB5" s="7" t="str">
        <f t="shared" si="9"/>
        <v/>
      </c>
      <c r="EC5" s="7" t="str">
        <f t="shared" si="10"/>
        <v/>
      </c>
      <c r="ED5" s="7" t="str">
        <f t="shared" si="11"/>
        <v/>
      </c>
      <c r="EE5" s="7" t="str">
        <f t="shared" si="12"/>
        <v/>
      </c>
      <c r="EF5" s="7" t="str">
        <f t="shared" si="13"/>
        <v/>
      </c>
      <c r="EG5" s="7" t="str">
        <f t="shared" si="14"/>
        <v/>
      </c>
      <c r="EH5" s="7" t="str">
        <f t="shared" si="15"/>
        <v/>
      </c>
      <c r="EI5" s="7" t="str">
        <f t="shared" si="16"/>
        <v/>
      </c>
      <c r="EJ5" s="7" t="str">
        <f t="shared" si="17"/>
        <v/>
      </c>
      <c r="EK5" s="7" t="str">
        <f t="shared" si="18"/>
        <v/>
      </c>
      <c r="EL5" s="7" t="str">
        <f t="shared" si="19"/>
        <v/>
      </c>
      <c r="EM5" s="7" t="str">
        <f t="shared" si="20"/>
        <v/>
      </c>
      <c r="EN5" s="7" t="str">
        <f t="shared" si="21"/>
        <v/>
      </c>
      <c r="EO5" s="7" t="str">
        <f t="shared" si="22"/>
        <v/>
      </c>
      <c r="EP5" s="7" t="str">
        <f t="shared" si="23"/>
        <v/>
      </c>
    </row>
    <row r="6" spans="1:146">
      <c r="A6" s="258">
        <v>3</v>
      </c>
      <c r="B6" s="236"/>
      <c r="C6" s="237"/>
      <c r="D6" s="238"/>
      <c r="E6" s="239"/>
      <c r="F6" s="240"/>
      <c r="G6" s="241"/>
      <c r="H6" s="237"/>
      <c r="I6" s="238"/>
      <c r="J6" s="239"/>
      <c r="K6" s="242"/>
      <c r="L6" s="236"/>
      <c r="M6" s="237"/>
      <c r="N6" s="238"/>
      <c r="O6" s="239"/>
      <c r="P6" s="240"/>
      <c r="Q6" s="241"/>
      <c r="R6" s="237"/>
      <c r="S6" s="238"/>
      <c r="T6" s="239"/>
      <c r="U6" s="240"/>
      <c r="V6" s="236"/>
      <c r="W6" s="237"/>
      <c r="X6" s="238"/>
      <c r="Y6" s="239"/>
      <c r="Z6" s="240"/>
      <c r="AA6" s="241"/>
      <c r="AB6" s="237"/>
      <c r="AC6" s="238"/>
      <c r="AD6" s="239"/>
      <c r="AE6" s="242"/>
      <c r="AF6" s="236"/>
      <c r="AG6" s="237"/>
      <c r="AH6" s="238"/>
      <c r="AI6" s="239"/>
      <c r="AJ6" s="240"/>
      <c r="AK6" s="241"/>
      <c r="AL6" s="237"/>
      <c r="AM6" s="238"/>
      <c r="AN6" s="239"/>
      <c r="AO6" s="240"/>
      <c r="AP6" s="236"/>
      <c r="AQ6" s="237"/>
      <c r="AR6" s="238"/>
      <c r="AS6" s="239"/>
      <c r="AT6" s="240"/>
      <c r="AU6" s="241"/>
      <c r="AV6" s="237"/>
      <c r="AW6" s="238"/>
      <c r="AX6" s="239"/>
      <c r="AY6" s="242"/>
      <c r="AZ6" s="236"/>
      <c r="BA6" s="237"/>
      <c r="BB6" s="238"/>
      <c r="BC6" s="239"/>
      <c r="BD6" s="240"/>
      <c r="BE6" s="241"/>
      <c r="BF6" s="237"/>
      <c r="BG6" s="238"/>
      <c r="BH6" s="239"/>
      <c r="BI6" s="240"/>
      <c r="BJ6" s="236"/>
      <c r="BK6" s="237"/>
      <c r="BL6" s="238"/>
      <c r="BM6" s="239"/>
      <c r="BN6" s="240"/>
      <c r="BO6" s="241"/>
      <c r="BP6" s="237"/>
      <c r="BQ6" s="238"/>
      <c r="BR6" s="239"/>
      <c r="BS6" s="242"/>
      <c r="BT6" s="236"/>
      <c r="BU6" s="237"/>
      <c r="BV6" s="238"/>
      <c r="BW6" s="239"/>
      <c r="BX6" s="240"/>
      <c r="BY6" s="241"/>
      <c r="BZ6" s="237"/>
      <c r="CA6" s="238"/>
      <c r="CB6" s="239"/>
      <c r="CC6" s="240"/>
      <c r="CD6" s="236"/>
      <c r="CE6" s="237"/>
      <c r="CF6" s="238"/>
      <c r="CG6" s="239"/>
      <c r="CH6" s="240"/>
      <c r="CI6" s="241"/>
      <c r="CJ6" s="237"/>
      <c r="CK6" s="238"/>
      <c r="CL6" s="239"/>
      <c r="CM6" s="242"/>
      <c r="CN6" s="236"/>
      <c r="CO6" s="237"/>
      <c r="CP6" s="238"/>
      <c r="CQ6" s="239"/>
      <c r="CR6" s="240"/>
      <c r="CS6" s="241"/>
      <c r="CT6" s="237"/>
      <c r="CU6" s="238"/>
      <c r="CV6" s="239"/>
      <c r="CW6" s="240"/>
      <c r="CX6" s="236"/>
      <c r="CY6" s="237"/>
      <c r="CZ6" s="238"/>
      <c r="DA6" s="239"/>
      <c r="DB6" s="240"/>
      <c r="DC6" s="241"/>
      <c r="DD6" s="237"/>
      <c r="DE6" s="238"/>
      <c r="DF6" s="239"/>
      <c r="DG6" s="242"/>
      <c r="DH6" s="236"/>
      <c r="DI6" s="237"/>
      <c r="DJ6" s="238"/>
      <c r="DK6" s="239"/>
      <c r="DL6" s="240"/>
      <c r="DM6" s="241"/>
      <c r="DN6" s="237"/>
      <c r="DO6" s="238"/>
      <c r="DP6" s="239"/>
      <c r="DQ6" s="240"/>
      <c r="DS6" s="7" t="str">
        <f t="shared" si="0"/>
        <v/>
      </c>
      <c r="DT6" s="7" t="str">
        <f t="shared" si="1"/>
        <v/>
      </c>
      <c r="DU6" s="7" t="str">
        <f t="shared" si="2"/>
        <v/>
      </c>
      <c r="DV6" s="7" t="str">
        <f t="shared" si="3"/>
        <v/>
      </c>
      <c r="DW6" s="7" t="str">
        <f t="shared" si="4"/>
        <v/>
      </c>
      <c r="DX6" s="7" t="str">
        <f t="shared" si="5"/>
        <v/>
      </c>
      <c r="DY6" s="7" t="str">
        <f t="shared" si="6"/>
        <v/>
      </c>
      <c r="DZ6" s="7" t="str">
        <f t="shared" si="7"/>
        <v/>
      </c>
      <c r="EA6" s="7" t="str">
        <f t="shared" si="8"/>
        <v/>
      </c>
      <c r="EB6" s="7" t="str">
        <f t="shared" si="9"/>
        <v/>
      </c>
      <c r="EC6" s="7" t="str">
        <f t="shared" si="10"/>
        <v/>
      </c>
      <c r="ED6" s="7" t="str">
        <f t="shared" si="11"/>
        <v/>
      </c>
      <c r="EE6" s="7" t="str">
        <f t="shared" si="12"/>
        <v/>
      </c>
      <c r="EF6" s="7" t="str">
        <f t="shared" si="13"/>
        <v/>
      </c>
      <c r="EG6" s="7" t="str">
        <f t="shared" si="14"/>
        <v/>
      </c>
      <c r="EH6" s="7" t="str">
        <f t="shared" si="15"/>
        <v/>
      </c>
      <c r="EI6" s="7" t="str">
        <f t="shared" si="16"/>
        <v/>
      </c>
      <c r="EJ6" s="7" t="str">
        <f t="shared" si="17"/>
        <v/>
      </c>
      <c r="EK6" s="7" t="str">
        <f t="shared" si="18"/>
        <v/>
      </c>
      <c r="EL6" s="7" t="str">
        <f t="shared" si="19"/>
        <v/>
      </c>
      <c r="EM6" s="7" t="str">
        <f t="shared" si="20"/>
        <v/>
      </c>
      <c r="EN6" s="7" t="str">
        <f t="shared" si="21"/>
        <v/>
      </c>
      <c r="EO6" s="7" t="str">
        <f t="shared" si="22"/>
        <v/>
      </c>
      <c r="EP6" s="7" t="str">
        <f t="shared" si="23"/>
        <v/>
      </c>
    </row>
    <row r="7" spans="1:146">
      <c r="A7" s="258">
        <v>4</v>
      </c>
      <c r="B7" s="236"/>
      <c r="C7" s="237"/>
      <c r="D7" s="238"/>
      <c r="E7" s="239"/>
      <c r="F7" s="240"/>
      <c r="G7" s="241"/>
      <c r="H7" s="237"/>
      <c r="I7" s="238"/>
      <c r="J7" s="239"/>
      <c r="K7" s="242"/>
      <c r="L7" s="236"/>
      <c r="M7" s="237"/>
      <c r="N7" s="238"/>
      <c r="O7" s="239"/>
      <c r="P7" s="240"/>
      <c r="Q7" s="241"/>
      <c r="R7" s="237"/>
      <c r="S7" s="238"/>
      <c r="T7" s="239"/>
      <c r="U7" s="240"/>
      <c r="V7" s="236"/>
      <c r="W7" s="237"/>
      <c r="X7" s="238"/>
      <c r="Y7" s="239"/>
      <c r="Z7" s="240"/>
      <c r="AA7" s="241"/>
      <c r="AB7" s="237"/>
      <c r="AC7" s="238"/>
      <c r="AD7" s="239"/>
      <c r="AE7" s="242"/>
      <c r="AF7" s="236"/>
      <c r="AG7" s="237"/>
      <c r="AH7" s="238"/>
      <c r="AI7" s="239"/>
      <c r="AJ7" s="240"/>
      <c r="AK7" s="241"/>
      <c r="AL7" s="237"/>
      <c r="AM7" s="238"/>
      <c r="AN7" s="239"/>
      <c r="AO7" s="240"/>
      <c r="AP7" s="236"/>
      <c r="AQ7" s="237"/>
      <c r="AR7" s="238"/>
      <c r="AS7" s="239"/>
      <c r="AT7" s="240"/>
      <c r="AU7" s="241"/>
      <c r="AV7" s="237"/>
      <c r="AW7" s="238"/>
      <c r="AX7" s="239"/>
      <c r="AY7" s="242"/>
      <c r="AZ7" s="236"/>
      <c r="BA7" s="237"/>
      <c r="BB7" s="238"/>
      <c r="BC7" s="239"/>
      <c r="BD7" s="240"/>
      <c r="BE7" s="241"/>
      <c r="BF7" s="237"/>
      <c r="BG7" s="238"/>
      <c r="BH7" s="239"/>
      <c r="BI7" s="240"/>
      <c r="BJ7" s="236"/>
      <c r="BK7" s="237"/>
      <c r="BL7" s="238"/>
      <c r="BM7" s="239"/>
      <c r="BN7" s="240"/>
      <c r="BO7" s="241"/>
      <c r="BP7" s="237"/>
      <c r="BQ7" s="238"/>
      <c r="BR7" s="239"/>
      <c r="BS7" s="242"/>
      <c r="BT7" s="236"/>
      <c r="BU7" s="237"/>
      <c r="BV7" s="238"/>
      <c r="BW7" s="239"/>
      <c r="BX7" s="240"/>
      <c r="BY7" s="241"/>
      <c r="BZ7" s="237"/>
      <c r="CA7" s="238"/>
      <c r="CB7" s="239"/>
      <c r="CC7" s="240"/>
      <c r="CD7" s="236"/>
      <c r="CE7" s="237"/>
      <c r="CF7" s="238"/>
      <c r="CG7" s="239"/>
      <c r="CH7" s="240"/>
      <c r="CI7" s="241"/>
      <c r="CJ7" s="237"/>
      <c r="CK7" s="238"/>
      <c r="CL7" s="239"/>
      <c r="CM7" s="242"/>
      <c r="CN7" s="236"/>
      <c r="CO7" s="237"/>
      <c r="CP7" s="238"/>
      <c r="CQ7" s="239"/>
      <c r="CR7" s="240"/>
      <c r="CS7" s="241"/>
      <c r="CT7" s="237"/>
      <c r="CU7" s="238"/>
      <c r="CV7" s="239"/>
      <c r="CW7" s="240"/>
      <c r="CX7" s="236"/>
      <c r="CY7" s="237"/>
      <c r="CZ7" s="238"/>
      <c r="DA7" s="239"/>
      <c r="DB7" s="240"/>
      <c r="DC7" s="241"/>
      <c r="DD7" s="237"/>
      <c r="DE7" s="238"/>
      <c r="DF7" s="239"/>
      <c r="DG7" s="242"/>
      <c r="DH7" s="236"/>
      <c r="DI7" s="237"/>
      <c r="DJ7" s="238"/>
      <c r="DK7" s="239"/>
      <c r="DL7" s="240"/>
      <c r="DM7" s="241"/>
      <c r="DN7" s="237"/>
      <c r="DO7" s="238"/>
      <c r="DP7" s="239"/>
      <c r="DQ7" s="240"/>
      <c r="DS7" s="7" t="str">
        <f t="shared" si="0"/>
        <v/>
      </c>
      <c r="DT7" s="7" t="str">
        <f t="shared" si="1"/>
        <v/>
      </c>
      <c r="DU7" s="7" t="str">
        <f t="shared" si="2"/>
        <v/>
      </c>
      <c r="DV7" s="7" t="str">
        <f t="shared" si="3"/>
        <v/>
      </c>
      <c r="DW7" s="7" t="str">
        <f t="shared" si="4"/>
        <v/>
      </c>
      <c r="DX7" s="7" t="str">
        <f t="shared" si="5"/>
        <v/>
      </c>
      <c r="DY7" s="7" t="str">
        <f t="shared" si="6"/>
        <v/>
      </c>
      <c r="DZ7" s="7" t="str">
        <f t="shared" si="7"/>
        <v/>
      </c>
      <c r="EA7" s="7" t="str">
        <f t="shared" si="8"/>
        <v/>
      </c>
      <c r="EB7" s="7" t="str">
        <f t="shared" si="9"/>
        <v/>
      </c>
      <c r="EC7" s="7" t="str">
        <f t="shared" si="10"/>
        <v/>
      </c>
      <c r="ED7" s="7" t="str">
        <f t="shared" si="11"/>
        <v/>
      </c>
      <c r="EE7" s="7" t="str">
        <f t="shared" si="12"/>
        <v/>
      </c>
      <c r="EF7" s="7" t="str">
        <f t="shared" si="13"/>
        <v/>
      </c>
      <c r="EG7" s="7" t="str">
        <f t="shared" si="14"/>
        <v/>
      </c>
      <c r="EH7" s="7" t="str">
        <f t="shared" si="15"/>
        <v/>
      </c>
      <c r="EI7" s="7" t="str">
        <f t="shared" si="16"/>
        <v/>
      </c>
      <c r="EJ7" s="7" t="str">
        <f t="shared" si="17"/>
        <v/>
      </c>
      <c r="EK7" s="7" t="str">
        <f t="shared" si="18"/>
        <v/>
      </c>
      <c r="EL7" s="7" t="str">
        <f t="shared" si="19"/>
        <v/>
      </c>
      <c r="EM7" s="7" t="str">
        <f t="shared" si="20"/>
        <v/>
      </c>
      <c r="EN7" s="7" t="str">
        <f t="shared" si="21"/>
        <v/>
      </c>
      <c r="EO7" s="7" t="str">
        <f t="shared" si="22"/>
        <v/>
      </c>
      <c r="EP7" s="7" t="str">
        <f t="shared" si="23"/>
        <v/>
      </c>
    </row>
    <row r="8" spans="1:146">
      <c r="A8" s="258">
        <v>5</v>
      </c>
      <c r="B8" s="236"/>
      <c r="C8" s="237"/>
      <c r="D8" s="238"/>
      <c r="E8" s="239"/>
      <c r="F8" s="240"/>
      <c r="G8" s="241"/>
      <c r="H8" s="237"/>
      <c r="I8" s="238"/>
      <c r="J8" s="239"/>
      <c r="K8" s="242"/>
      <c r="L8" s="236"/>
      <c r="M8" s="237"/>
      <c r="N8" s="238"/>
      <c r="O8" s="239"/>
      <c r="P8" s="240"/>
      <c r="Q8" s="241"/>
      <c r="R8" s="237"/>
      <c r="S8" s="238"/>
      <c r="T8" s="239"/>
      <c r="U8" s="240"/>
      <c r="V8" s="236"/>
      <c r="W8" s="237"/>
      <c r="X8" s="238"/>
      <c r="Y8" s="239"/>
      <c r="Z8" s="240"/>
      <c r="AA8" s="241"/>
      <c r="AB8" s="237"/>
      <c r="AC8" s="238"/>
      <c r="AD8" s="239"/>
      <c r="AE8" s="242"/>
      <c r="AF8" s="236"/>
      <c r="AG8" s="237"/>
      <c r="AH8" s="238"/>
      <c r="AI8" s="239"/>
      <c r="AJ8" s="240"/>
      <c r="AK8" s="241"/>
      <c r="AL8" s="237"/>
      <c r="AM8" s="238"/>
      <c r="AN8" s="239"/>
      <c r="AO8" s="240"/>
      <c r="AP8" s="236"/>
      <c r="AQ8" s="237"/>
      <c r="AR8" s="238"/>
      <c r="AS8" s="239"/>
      <c r="AT8" s="240"/>
      <c r="AU8" s="241"/>
      <c r="AV8" s="237"/>
      <c r="AW8" s="238"/>
      <c r="AX8" s="239"/>
      <c r="AY8" s="242"/>
      <c r="AZ8" s="236"/>
      <c r="BA8" s="237"/>
      <c r="BB8" s="238"/>
      <c r="BC8" s="239"/>
      <c r="BD8" s="240"/>
      <c r="BE8" s="241"/>
      <c r="BF8" s="237"/>
      <c r="BG8" s="238"/>
      <c r="BH8" s="239"/>
      <c r="BI8" s="240"/>
      <c r="BJ8" s="236"/>
      <c r="BK8" s="237"/>
      <c r="BL8" s="238"/>
      <c r="BM8" s="239"/>
      <c r="BN8" s="240"/>
      <c r="BO8" s="241"/>
      <c r="BP8" s="237"/>
      <c r="BQ8" s="238"/>
      <c r="BR8" s="239"/>
      <c r="BS8" s="242"/>
      <c r="BT8" s="236"/>
      <c r="BU8" s="237"/>
      <c r="BV8" s="238"/>
      <c r="BW8" s="239"/>
      <c r="BX8" s="240"/>
      <c r="BY8" s="241"/>
      <c r="BZ8" s="237"/>
      <c r="CA8" s="238"/>
      <c r="CB8" s="239"/>
      <c r="CC8" s="240"/>
      <c r="CD8" s="236"/>
      <c r="CE8" s="237"/>
      <c r="CF8" s="238"/>
      <c r="CG8" s="239"/>
      <c r="CH8" s="240"/>
      <c r="CI8" s="241"/>
      <c r="CJ8" s="237"/>
      <c r="CK8" s="238"/>
      <c r="CL8" s="239"/>
      <c r="CM8" s="242"/>
      <c r="CN8" s="236"/>
      <c r="CO8" s="237"/>
      <c r="CP8" s="238"/>
      <c r="CQ8" s="239"/>
      <c r="CR8" s="240"/>
      <c r="CS8" s="241"/>
      <c r="CT8" s="237"/>
      <c r="CU8" s="238"/>
      <c r="CV8" s="239"/>
      <c r="CW8" s="240"/>
      <c r="CX8" s="236"/>
      <c r="CY8" s="237"/>
      <c r="CZ8" s="238"/>
      <c r="DA8" s="239"/>
      <c r="DB8" s="240"/>
      <c r="DC8" s="241"/>
      <c r="DD8" s="237"/>
      <c r="DE8" s="238"/>
      <c r="DF8" s="239"/>
      <c r="DG8" s="242"/>
      <c r="DH8" s="236"/>
      <c r="DI8" s="237"/>
      <c r="DJ8" s="238"/>
      <c r="DK8" s="239"/>
      <c r="DL8" s="240"/>
      <c r="DM8" s="241"/>
      <c r="DN8" s="237"/>
      <c r="DO8" s="238"/>
      <c r="DP8" s="239"/>
      <c r="DQ8" s="240"/>
      <c r="DS8" s="7" t="str">
        <f t="shared" si="0"/>
        <v/>
      </c>
      <c r="DT8" s="7" t="str">
        <f t="shared" si="1"/>
        <v/>
      </c>
      <c r="DU8" s="7" t="str">
        <f t="shared" si="2"/>
        <v/>
      </c>
      <c r="DV8" s="7" t="str">
        <f t="shared" si="3"/>
        <v/>
      </c>
      <c r="DW8" s="7" t="str">
        <f t="shared" si="4"/>
        <v/>
      </c>
      <c r="DX8" s="7" t="str">
        <f t="shared" si="5"/>
        <v/>
      </c>
      <c r="DY8" s="7" t="str">
        <f t="shared" si="6"/>
        <v/>
      </c>
      <c r="DZ8" s="7" t="str">
        <f t="shared" si="7"/>
        <v/>
      </c>
      <c r="EA8" s="7" t="str">
        <f t="shared" si="8"/>
        <v/>
      </c>
      <c r="EB8" s="7" t="str">
        <f t="shared" si="9"/>
        <v/>
      </c>
      <c r="EC8" s="7" t="str">
        <f t="shared" si="10"/>
        <v/>
      </c>
      <c r="ED8" s="7" t="str">
        <f t="shared" si="11"/>
        <v/>
      </c>
      <c r="EE8" s="7" t="str">
        <f t="shared" si="12"/>
        <v/>
      </c>
      <c r="EF8" s="7" t="str">
        <f t="shared" si="13"/>
        <v/>
      </c>
      <c r="EG8" s="7" t="str">
        <f t="shared" si="14"/>
        <v/>
      </c>
      <c r="EH8" s="7" t="str">
        <f t="shared" si="15"/>
        <v/>
      </c>
      <c r="EI8" s="7" t="str">
        <f t="shared" si="16"/>
        <v/>
      </c>
      <c r="EJ8" s="7" t="str">
        <f t="shared" si="17"/>
        <v/>
      </c>
      <c r="EK8" s="7" t="str">
        <f t="shared" si="18"/>
        <v/>
      </c>
      <c r="EL8" s="7" t="str">
        <f t="shared" si="19"/>
        <v/>
      </c>
      <c r="EM8" s="7" t="str">
        <f t="shared" si="20"/>
        <v/>
      </c>
      <c r="EN8" s="7" t="str">
        <f t="shared" si="21"/>
        <v/>
      </c>
      <c r="EO8" s="7" t="str">
        <f t="shared" si="22"/>
        <v/>
      </c>
      <c r="EP8" s="7" t="str">
        <f t="shared" si="23"/>
        <v/>
      </c>
    </row>
    <row r="9" spans="1:146">
      <c r="A9" s="258">
        <v>6</v>
      </c>
      <c r="B9" s="236"/>
      <c r="C9" s="237"/>
      <c r="D9" s="238"/>
      <c r="E9" s="239"/>
      <c r="F9" s="240"/>
      <c r="G9" s="241"/>
      <c r="H9" s="237"/>
      <c r="I9" s="238"/>
      <c r="J9" s="239"/>
      <c r="K9" s="242"/>
      <c r="L9" s="236"/>
      <c r="M9" s="237"/>
      <c r="N9" s="238"/>
      <c r="O9" s="239"/>
      <c r="P9" s="240"/>
      <c r="Q9" s="241"/>
      <c r="R9" s="237"/>
      <c r="S9" s="238"/>
      <c r="T9" s="239"/>
      <c r="U9" s="240"/>
      <c r="V9" s="236"/>
      <c r="W9" s="237"/>
      <c r="X9" s="238"/>
      <c r="Y9" s="239"/>
      <c r="Z9" s="240"/>
      <c r="AA9" s="241"/>
      <c r="AB9" s="237"/>
      <c r="AC9" s="238"/>
      <c r="AD9" s="239"/>
      <c r="AE9" s="242"/>
      <c r="AF9" s="236"/>
      <c r="AG9" s="237"/>
      <c r="AH9" s="238"/>
      <c r="AI9" s="239"/>
      <c r="AJ9" s="240"/>
      <c r="AK9" s="241"/>
      <c r="AL9" s="237"/>
      <c r="AM9" s="238"/>
      <c r="AN9" s="239"/>
      <c r="AO9" s="240"/>
      <c r="AP9" s="236"/>
      <c r="AQ9" s="237"/>
      <c r="AR9" s="238"/>
      <c r="AS9" s="239"/>
      <c r="AT9" s="240"/>
      <c r="AU9" s="241"/>
      <c r="AV9" s="237"/>
      <c r="AW9" s="238"/>
      <c r="AX9" s="239"/>
      <c r="AY9" s="242"/>
      <c r="AZ9" s="236"/>
      <c r="BA9" s="237"/>
      <c r="BB9" s="238"/>
      <c r="BC9" s="239"/>
      <c r="BD9" s="240"/>
      <c r="BE9" s="241"/>
      <c r="BF9" s="237"/>
      <c r="BG9" s="238"/>
      <c r="BH9" s="239"/>
      <c r="BI9" s="240"/>
      <c r="BJ9" s="236"/>
      <c r="BK9" s="237"/>
      <c r="BL9" s="238"/>
      <c r="BM9" s="239"/>
      <c r="BN9" s="240"/>
      <c r="BO9" s="241"/>
      <c r="BP9" s="237"/>
      <c r="BQ9" s="238"/>
      <c r="BR9" s="239"/>
      <c r="BS9" s="242"/>
      <c r="BT9" s="236"/>
      <c r="BU9" s="237"/>
      <c r="BV9" s="238"/>
      <c r="BW9" s="239"/>
      <c r="BX9" s="240"/>
      <c r="BY9" s="241"/>
      <c r="BZ9" s="237"/>
      <c r="CA9" s="238"/>
      <c r="CB9" s="239"/>
      <c r="CC9" s="240"/>
      <c r="CD9" s="236"/>
      <c r="CE9" s="237"/>
      <c r="CF9" s="238"/>
      <c r="CG9" s="239"/>
      <c r="CH9" s="240"/>
      <c r="CI9" s="241"/>
      <c r="CJ9" s="237"/>
      <c r="CK9" s="238"/>
      <c r="CL9" s="239"/>
      <c r="CM9" s="242"/>
      <c r="CN9" s="236"/>
      <c r="CO9" s="237"/>
      <c r="CP9" s="238"/>
      <c r="CQ9" s="239"/>
      <c r="CR9" s="240"/>
      <c r="CS9" s="241"/>
      <c r="CT9" s="237"/>
      <c r="CU9" s="238"/>
      <c r="CV9" s="239"/>
      <c r="CW9" s="240"/>
      <c r="CX9" s="236"/>
      <c r="CY9" s="237"/>
      <c r="CZ9" s="238"/>
      <c r="DA9" s="239"/>
      <c r="DB9" s="240"/>
      <c r="DC9" s="241"/>
      <c r="DD9" s="237"/>
      <c r="DE9" s="238"/>
      <c r="DF9" s="239"/>
      <c r="DG9" s="242"/>
      <c r="DH9" s="236"/>
      <c r="DI9" s="237"/>
      <c r="DJ9" s="238"/>
      <c r="DK9" s="239"/>
      <c r="DL9" s="240"/>
      <c r="DM9" s="241"/>
      <c r="DN9" s="237"/>
      <c r="DO9" s="238"/>
      <c r="DP9" s="239"/>
      <c r="DQ9" s="240"/>
      <c r="DS9" s="7" t="str">
        <f t="shared" si="0"/>
        <v/>
      </c>
      <c r="DT9" s="7" t="str">
        <f t="shared" si="1"/>
        <v/>
      </c>
      <c r="DU9" s="7" t="str">
        <f t="shared" si="2"/>
        <v/>
      </c>
      <c r="DV9" s="7" t="str">
        <f t="shared" si="3"/>
        <v/>
      </c>
      <c r="DW9" s="7" t="str">
        <f t="shared" si="4"/>
        <v/>
      </c>
      <c r="DX9" s="7" t="str">
        <f t="shared" si="5"/>
        <v/>
      </c>
      <c r="DY9" s="7" t="str">
        <f t="shared" si="6"/>
        <v/>
      </c>
      <c r="DZ9" s="7" t="str">
        <f t="shared" si="7"/>
        <v/>
      </c>
      <c r="EA9" s="7" t="str">
        <f t="shared" si="8"/>
        <v/>
      </c>
      <c r="EB9" s="7" t="str">
        <f t="shared" si="9"/>
        <v/>
      </c>
      <c r="EC9" s="7" t="str">
        <f t="shared" si="10"/>
        <v/>
      </c>
      <c r="ED9" s="7" t="str">
        <f t="shared" si="11"/>
        <v/>
      </c>
      <c r="EE9" s="7" t="str">
        <f t="shared" si="12"/>
        <v/>
      </c>
      <c r="EF9" s="7" t="str">
        <f t="shared" si="13"/>
        <v/>
      </c>
      <c r="EG9" s="7" t="str">
        <f t="shared" si="14"/>
        <v/>
      </c>
      <c r="EH9" s="7" t="str">
        <f t="shared" si="15"/>
        <v/>
      </c>
      <c r="EI9" s="7" t="str">
        <f t="shared" si="16"/>
        <v/>
      </c>
      <c r="EJ9" s="7" t="str">
        <f t="shared" si="17"/>
        <v/>
      </c>
      <c r="EK9" s="7" t="str">
        <f t="shared" si="18"/>
        <v/>
      </c>
      <c r="EL9" s="7" t="str">
        <f t="shared" si="19"/>
        <v/>
      </c>
      <c r="EM9" s="7" t="str">
        <f t="shared" si="20"/>
        <v/>
      </c>
      <c r="EN9" s="7" t="str">
        <f t="shared" si="21"/>
        <v/>
      </c>
      <c r="EO9" s="7" t="str">
        <f t="shared" si="22"/>
        <v/>
      </c>
      <c r="EP9" s="7" t="str">
        <f t="shared" si="23"/>
        <v/>
      </c>
    </row>
    <row r="10" spans="1:146">
      <c r="A10" s="258">
        <v>7</v>
      </c>
      <c r="B10" s="236"/>
      <c r="C10" s="237"/>
      <c r="D10" s="238"/>
      <c r="E10" s="239"/>
      <c r="F10" s="240"/>
      <c r="G10" s="241"/>
      <c r="H10" s="237"/>
      <c r="I10" s="238"/>
      <c r="J10" s="239"/>
      <c r="K10" s="242"/>
      <c r="L10" s="236"/>
      <c r="M10" s="237"/>
      <c r="N10" s="238"/>
      <c r="O10" s="239"/>
      <c r="P10" s="240"/>
      <c r="Q10" s="241"/>
      <c r="R10" s="237"/>
      <c r="S10" s="238"/>
      <c r="T10" s="239"/>
      <c r="U10" s="240"/>
      <c r="V10" s="236"/>
      <c r="W10" s="237"/>
      <c r="X10" s="238"/>
      <c r="Y10" s="239"/>
      <c r="Z10" s="240"/>
      <c r="AA10" s="241"/>
      <c r="AB10" s="237"/>
      <c r="AC10" s="238"/>
      <c r="AD10" s="239"/>
      <c r="AE10" s="242"/>
      <c r="AF10" s="236"/>
      <c r="AG10" s="237"/>
      <c r="AH10" s="238"/>
      <c r="AI10" s="239"/>
      <c r="AJ10" s="240"/>
      <c r="AK10" s="241"/>
      <c r="AL10" s="237"/>
      <c r="AM10" s="238"/>
      <c r="AN10" s="239"/>
      <c r="AO10" s="240"/>
      <c r="AP10" s="236"/>
      <c r="AQ10" s="237"/>
      <c r="AR10" s="238"/>
      <c r="AS10" s="239"/>
      <c r="AT10" s="240"/>
      <c r="AU10" s="241"/>
      <c r="AV10" s="237"/>
      <c r="AW10" s="238"/>
      <c r="AX10" s="239"/>
      <c r="AY10" s="242"/>
      <c r="AZ10" s="236"/>
      <c r="BA10" s="237"/>
      <c r="BB10" s="238"/>
      <c r="BC10" s="239"/>
      <c r="BD10" s="240"/>
      <c r="BE10" s="241"/>
      <c r="BF10" s="237"/>
      <c r="BG10" s="238"/>
      <c r="BH10" s="239"/>
      <c r="BI10" s="240"/>
      <c r="BJ10" s="236"/>
      <c r="BK10" s="237"/>
      <c r="BL10" s="238"/>
      <c r="BM10" s="239"/>
      <c r="BN10" s="240"/>
      <c r="BO10" s="241"/>
      <c r="BP10" s="237"/>
      <c r="BQ10" s="238"/>
      <c r="BR10" s="239"/>
      <c r="BS10" s="242"/>
      <c r="BT10" s="236"/>
      <c r="BU10" s="237"/>
      <c r="BV10" s="238"/>
      <c r="BW10" s="239"/>
      <c r="BX10" s="240"/>
      <c r="BY10" s="241"/>
      <c r="BZ10" s="237"/>
      <c r="CA10" s="238"/>
      <c r="CB10" s="239"/>
      <c r="CC10" s="240"/>
      <c r="CD10" s="236"/>
      <c r="CE10" s="237"/>
      <c r="CF10" s="238"/>
      <c r="CG10" s="239"/>
      <c r="CH10" s="240"/>
      <c r="CI10" s="241"/>
      <c r="CJ10" s="237"/>
      <c r="CK10" s="238"/>
      <c r="CL10" s="239"/>
      <c r="CM10" s="242"/>
      <c r="CN10" s="236"/>
      <c r="CO10" s="237"/>
      <c r="CP10" s="238"/>
      <c r="CQ10" s="239"/>
      <c r="CR10" s="240"/>
      <c r="CS10" s="241"/>
      <c r="CT10" s="237"/>
      <c r="CU10" s="238"/>
      <c r="CV10" s="239"/>
      <c r="CW10" s="240"/>
      <c r="CX10" s="236"/>
      <c r="CY10" s="237"/>
      <c r="CZ10" s="238"/>
      <c r="DA10" s="239"/>
      <c r="DB10" s="240"/>
      <c r="DC10" s="241"/>
      <c r="DD10" s="237"/>
      <c r="DE10" s="238"/>
      <c r="DF10" s="239"/>
      <c r="DG10" s="242"/>
      <c r="DH10" s="236"/>
      <c r="DI10" s="237"/>
      <c r="DJ10" s="238"/>
      <c r="DK10" s="239"/>
      <c r="DL10" s="240"/>
      <c r="DM10" s="241"/>
      <c r="DN10" s="237"/>
      <c r="DO10" s="238"/>
      <c r="DP10" s="239"/>
      <c r="DQ10" s="240"/>
      <c r="DS10" s="7" t="str">
        <f t="shared" si="0"/>
        <v/>
      </c>
      <c r="DT10" s="7" t="str">
        <f t="shared" si="1"/>
        <v/>
      </c>
      <c r="DU10" s="7" t="str">
        <f t="shared" si="2"/>
        <v/>
      </c>
      <c r="DV10" s="7" t="str">
        <f t="shared" si="3"/>
        <v/>
      </c>
      <c r="DW10" s="7" t="str">
        <f t="shared" si="4"/>
        <v/>
      </c>
      <c r="DX10" s="7" t="str">
        <f t="shared" si="5"/>
        <v/>
      </c>
      <c r="DY10" s="7" t="str">
        <f t="shared" si="6"/>
        <v/>
      </c>
      <c r="DZ10" s="7" t="str">
        <f t="shared" si="7"/>
        <v/>
      </c>
      <c r="EA10" s="7" t="str">
        <f t="shared" si="8"/>
        <v/>
      </c>
      <c r="EB10" s="7" t="str">
        <f t="shared" si="9"/>
        <v/>
      </c>
      <c r="EC10" s="7" t="str">
        <f t="shared" si="10"/>
        <v/>
      </c>
      <c r="ED10" s="7" t="str">
        <f t="shared" si="11"/>
        <v/>
      </c>
      <c r="EE10" s="7" t="str">
        <f t="shared" si="12"/>
        <v/>
      </c>
      <c r="EF10" s="7" t="str">
        <f t="shared" si="13"/>
        <v/>
      </c>
      <c r="EG10" s="7" t="str">
        <f t="shared" si="14"/>
        <v/>
      </c>
      <c r="EH10" s="7" t="str">
        <f t="shared" si="15"/>
        <v/>
      </c>
      <c r="EI10" s="7" t="str">
        <f t="shared" si="16"/>
        <v/>
      </c>
      <c r="EJ10" s="7" t="str">
        <f t="shared" si="17"/>
        <v/>
      </c>
      <c r="EK10" s="7" t="str">
        <f t="shared" si="18"/>
        <v/>
      </c>
      <c r="EL10" s="7" t="str">
        <f t="shared" si="19"/>
        <v/>
      </c>
      <c r="EM10" s="7" t="str">
        <f t="shared" si="20"/>
        <v/>
      </c>
      <c r="EN10" s="7" t="str">
        <f t="shared" si="21"/>
        <v/>
      </c>
      <c r="EO10" s="7" t="str">
        <f t="shared" si="22"/>
        <v/>
      </c>
      <c r="EP10" s="7" t="str">
        <f t="shared" si="23"/>
        <v/>
      </c>
    </row>
    <row r="11" spans="1:146">
      <c r="A11" s="258">
        <v>8</v>
      </c>
      <c r="B11" s="236"/>
      <c r="C11" s="237"/>
      <c r="D11" s="238"/>
      <c r="E11" s="239"/>
      <c r="F11" s="240"/>
      <c r="G11" s="241"/>
      <c r="H11" s="237"/>
      <c r="I11" s="238"/>
      <c r="J11" s="239"/>
      <c r="K11" s="242"/>
      <c r="L11" s="236"/>
      <c r="M11" s="237"/>
      <c r="N11" s="238"/>
      <c r="O11" s="239"/>
      <c r="P11" s="240"/>
      <c r="Q11" s="241"/>
      <c r="R11" s="237"/>
      <c r="S11" s="238"/>
      <c r="T11" s="239"/>
      <c r="U11" s="240"/>
      <c r="V11" s="236"/>
      <c r="W11" s="237"/>
      <c r="X11" s="238"/>
      <c r="Y11" s="239"/>
      <c r="Z11" s="240"/>
      <c r="AA11" s="241"/>
      <c r="AB11" s="237"/>
      <c r="AC11" s="238"/>
      <c r="AD11" s="239"/>
      <c r="AE11" s="242"/>
      <c r="AF11" s="236"/>
      <c r="AG11" s="237"/>
      <c r="AH11" s="238"/>
      <c r="AI11" s="239"/>
      <c r="AJ11" s="240"/>
      <c r="AK11" s="241"/>
      <c r="AL11" s="237"/>
      <c r="AM11" s="238"/>
      <c r="AN11" s="239"/>
      <c r="AO11" s="240"/>
      <c r="AP11" s="236"/>
      <c r="AQ11" s="237"/>
      <c r="AR11" s="238"/>
      <c r="AS11" s="239"/>
      <c r="AT11" s="240"/>
      <c r="AU11" s="241"/>
      <c r="AV11" s="237"/>
      <c r="AW11" s="238"/>
      <c r="AX11" s="239"/>
      <c r="AY11" s="242"/>
      <c r="AZ11" s="236"/>
      <c r="BA11" s="237"/>
      <c r="BB11" s="238"/>
      <c r="BC11" s="239"/>
      <c r="BD11" s="240"/>
      <c r="BE11" s="241"/>
      <c r="BF11" s="237"/>
      <c r="BG11" s="238"/>
      <c r="BH11" s="239"/>
      <c r="BI11" s="240"/>
      <c r="BJ11" s="236"/>
      <c r="BK11" s="237"/>
      <c r="BL11" s="238"/>
      <c r="BM11" s="239"/>
      <c r="BN11" s="240"/>
      <c r="BO11" s="241"/>
      <c r="BP11" s="237"/>
      <c r="BQ11" s="238"/>
      <c r="BR11" s="239"/>
      <c r="BS11" s="242"/>
      <c r="BT11" s="236"/>
      <c r="BU11" s="237"/>
      <c r="BV11" s="238"/>
      <c r="BW11" s="239"/>
      <c r="BX11" s="240"/>
      <c r="BY11" s="241"/>
      <c r="BZ11" s="237"/>
      <c r="CA11" s="238"/>
      <c r="CB11" s="239"/>
      <c r="CC11" s="240"/>
      <c r="CD11" s="236"/>
      <c r="CE11" s="237"/>
      <c r="CF11" s="238"/>
      <c r="CG11" s="239"/>
      <c r="CH11" s="240"/>
      <c r="CI11" s="241"/>
      <c r="CJ11" s="237"/>
      <c r="CK11" s="238"/>
      <c r="CL11" s="239"/>
      <c r="CM11" s="242"/>
      <c r="CN11" s="236"/>
      <c r="CO11" s="237"/>
      <c r="CP11" s="238"/>
      <c r="CQ11" s="239"/>
      <c r="CR11" s="240"/>
      <c r="CS11" s="241"/>
      <c r="CT11" s="237"/>
      <c r="CU11" s="238"/>
      <c r="CV11" s="239"/>
      <c r="CW11" s="240"/>
      <c r="CX11" s="236"/>
      <c r="CY11" s="237"/>
      <c r="CZ11" s="238"/>
      <c r="DA11" s="239"/>
      <c r="DB11" s="240"/>
      <c r="DC11" s="241"/>
      <c r="DD11" s="237"/>
      <c r="DE11" s="238"/>
      <c r="DF11" s="239"/>
      <c r="DG11" s="242"/>
      <c r="DH11" s="236"/>
      <c r="DI11" s="237"/>
      <c r="DJ11" s="238"/>
      <c r="DK11" s="239"/>
      <c r="DL11" s="240"/>
      <c r="DM11" s="241"/>
      <c r="DN11" s="237"/>
      <c r="DO11" s="238"/>
      <c r="DP11" s="239"/>
      <c r="DQ11" s="240"/>
      <c r="DS11" s="7" t="str">
        <f t="shared" si="0"/>
        <v/>
      </c>
      <c r="DT11" s="7" t="str">
        <f t="shared" si="1"/>
        <v/>
      </c>
      <c r="DU11" s="7" t="str">
        <f t="shared" si="2"/>
        <v/>
      </c>
      <c r="DV11" s="7" t="str">
        <f t="shared" si="3"/>
        <v/>
      </c>
      <c r="DW11" s="7" t="str">
        <f t="shared" si="4"/>
        <v/>
      </c>
      <c r="DX11" s="7" t="str">
        <f t="shared" si="5"/>
        <v/>
      </c>
      <c r="DY11" s="7" t="str">
        <f t="shared" si="6"/>
        <v/>
      </c>
      <c r="DZ11" s="7" t="str">
        <f t="shared" si="7"/>
        <v/>
      </c>
      <c r="EA11" s="7" t="str">
        <f t="shared" si="8"/>
        <v/>
      </c>
      <c r="EB11" s="7" t="str">
        <f t="shared" si="9"/>
        <v/>
      </c>
      <c r="EC11" s="7" t="str">
        <f t="shared" si="10"/>
        <v/>
      </c>
      <c r="ED11" s="7" t="str">
        <f t="shared" si="11"/>
        <v/>
      </c>
      <c r="EE11" s="7" t="str">
        <f t="shared" si="12"/>
        <v/>
      </c>
      <c r="EF11" s="7" t="str">
        <f t="shared" si="13"/>
        <v/>
      </c>
      <c r="EG11" s="7" t="str">
        <f t="shared" si="14"/>
        <v/>
      </c>
      <c r="EH11" s="7" t="str">
        <f t="shared" si="15"/>
        <v/>
      </c>
      <c r="EI11" s="7" t="str">
        <f t="shared" si="16"/>
        <v/>
      </c>
      <c r="EJ11" s="7" t="str">
        <f t="shared" si="17"/>
        <v/>
      </c>
      <c r="EK11" s="7" t="str">
        <f t="shared" si="18"/>
        <v/>
      </c>
      <c r="EL11" s="7" t="str">
        <f t="shared" si="19"/>
        <v/>
      </c>
      <c r="EM11" s="7" t="str">
        <f t="shared" si="20"/>
        <v/>
      </c>
      <c r="EN11" s="7" t="str">
        <f t="shared" si="21"/>
        <v/>
      </c>
      <c r="EO11" s="7" t="str">
        <f t="shared" si="22"/>
        <v/>
      </c>
      <c r="EP11" s="7" t="str">
        <f t="shared" si="23"/>
        <v/>
      </c>
    </row>
    <row r="12" spans="1:146">
      <c r="A12" s="258">
        <v>9</v>
      </c>
      <c r="B12" s="236"/>
      <c r="C12" s="237"/>
      <c r="D12" s="238"/>
      <c r="E12" s="239"/>
      <c r="F12" s="240"/>
      <c r="G12" s="241"/>
      <c r="H12" s="237"/>
      <c r="I12" s="238"/>
      <c r="J12" s="239"/>
      <c r="K12" s="242"/>
      <c r="L12" s="236"/>
      <c r="M12" s="237"/>
      <c r="N12" s="238"/>
      <c r="O12" s="239"/>
      <c r="P12" s="240"/>
      <c r="Q12" s="241"/>
      <c r="R12" s="237"/>
      <c r="S12" s="238"/>
      <c r="T12" s="239"/>
      <c r="U12" s="240"/>
      <c r="V12" s="236"/>
      <c r="W12" s="237"/>
      <c r="X12" s="238"/>
      <c r="Y12" s="239"/>
      <c r="Z12" s="240"/>
      <c r="AA12" s="241"/>
      <c r="AB12" s="237"/>
      <c r="AC12" s="238"/>
      <c r="AD12" s="239"/>
      <c r="AE12" s="242"/>
      <c r="AF12" s="236"/>
      <c r="AG12" s="237"/>
      <c r="AH12" s="238"/>
      <c r="AI12" s="239"/>
      <c r="AJ12" s="240"/>
      <c r="AK12" s="241"/>
      <c r="AL12" s="237"/>
      <c r="AM12" s="238"/>
      <c r="AN12" s="239"/>
      <c r="AO12" s="240"/>
      <c r="AP12" s="236"/>
      <c r="AQ12" s="237"/>
      <c r="AR12" s="238"/>
      <c r="AS12" s="239"/>
      <c r="AT12" s="240"/>
      <c r="AU12" s="241"/>
      <c r="AV12" s="237"/>
      <c r="AW12" s="238"/>
      <c r="AX12" s="239"/>
      <c r="AY12" s="242"/>
      <c r="AZ12" s="236"/>
      <c r="BA12" s="237"/>
      <c r="BB12" s="238"/>
      <c r="BC12" s="239"/>
      <c r="BD12" s="240"/>
      <c r="BE12" s="241"/>
      <c r="BF12" s="237"/>
      <c r="BG12" s="238"/>
      <c r="BH12" s="239"/>
      <c r="BI12" s="240"/>
      <c r="BJ12" s="236"/>
      <c r="BK12" s="237"/>
      <c r="BL12" s="238"/>
      <c r="BM12" s="239"/>
      <c r="BN12" s="240"/>
      <c r="BO12" s="241"/>
      <c r="BP12" s="237"/>
      <c r="BQ12" s="238"/>
      <c r="BR12" s="239"/>
      <c r="BS12" s="242"/>
      <c r="BT12" s="236"/>
      <c r="BU12" s="237"/>
      <c r="BV12" s="238"/>
      <c r="BW12" s="239"/>
      <c r="BX12" s="240"/>
      <c r="BY12" s="241"/>
      <c r="BZ12" s="237"/>
      <c r="CA12" s="238"/>
      <c r="CB12" s="239"/>
      <c r="CC12" s="240"/>
      <c r="CD12" s="236"/>
      <c r="CE12" s="237"/>
      <c r="CF12" s="238"/>
      <c r="CG12" s="239"/>
      <c r="CH12" s="240"/>
      <c r="CI12" s="241"/>
      <c r="CJ12" s="237"/>
      <c r="CK12" s="238"/>
      <c r="CL12" s="239"/>
      <c r="CM12" s="242"/>
      <c r="CN12" s="236"/>
      <c r="CO12" s="237"/>
      <c r="CP12" s="238"/>
      <c r="CQ12" s="239"/>
      <c r="CR12" s="240"/>
      <c r="CS12" s="241"/>
      <c r="CT12" s="237"/>
      <c r="CU12" s="238"/>
      <c r="CV12" s="239"/>
      <c r="CW12" s="240"/>
      <c r="CX12" s="236"/>
      <c r="CY12" s="237"/>
      <c r="CZ12" s="238"/>
      <c r="DA12" s="239"/>
      <c r="DB12" s="240"/>
      <c r="DC12" s="241"/>
      <c r="DD12" s="237"/>
      <c r="DE12" s="238"/>
      <c r="DF12" s="239"/>
      <c r="DG12" s="242"/>
      <c r="DH12" s="236"/>
      <c r="DI12" s="237"/>
      <c r="DJ12" s="238"/>
      <c r="DK12" s="239"/>
      <c r="DL12" s="240"/>
      <c r="DM12" s="241"/>
      <c r="DN12" s="237"/>
      <c r="DO12" s="238"/>
      <c r="DP12" s="239"/>
      <c r="DQ12" s="240"/>
      <c r="DS12" s="7" t="str">
        <f t="shared" si="0"/>
        <v/>
      </c>
      <c r="DT12" s="7" t="str">
        <f t="shared" si="1"/>
        <v/>
      </c>
      <c r="DU12" s="7" t="str">
        <f t="shared" si="2"/>
        <v/>
      </c>
      <c r="DV12" s="7" t="str">
        <f t="shared" si="3"/>
        <v/>
      </c>
      <c r="DW12" s="7" t="str">
        <f t="shared" si="4"/>
        <v/>
      </c>
      <c r="DX12" s="7" t="str">
        <f t="shared" si="5"/>
        <v/>
      </c>
      <c r="DY12" s="7" t="str">
        <f t="shared" si="6"/>
        <v/>
      </c>
      <c r="DZ12" s="7" t="str">
        <f t="shared" si="7"/>
        <v/>
      </c>
      <c r="EA12" s="7" t="str">
        <f t="shared" si="8"/>
        <v/>
      </c>
      <c r="EB12" s="7" t="str">
        <f t="shared" si="9"/>
        <v/>
      </c>
      <c r="EC12" s="7" t="str">
        <f t="shared" si="10"/>
        <v/>
      </c>
      <c r="ED12" s="7" t="str">
        <f t="shared" si="11"/>
        <v/>
      </c>
      <c r="EE12" s="7" t="str">
        <f t="shared" si="12"/>
        <v/>
      </c>
      <c r="EF12" s="7" t="str">
        <f t="shared" si="13"/>
        <v/>
      </c>
      <c r="EG12" s="7" t="str">
        <f t="shared" si="14"/>
        <v/>
      </c>
      <c r="EH12" s="7" t="str">
        <f t="shared" si="15"/>
        <v/>
      </c>
      <c r="EI12" s="7" t="str">
        <f t="shared" si="16"/>
        <v/>
      </c>
      <c r="EJ12" s="7" t="str">
        <f t="shared" si="17"/>
        <v/>
      </c>
      <c r="EK12" s="7" t="str">
        <f t="shared" si="18"/>
        <v/>
      </c>
      <c r="EL12" s="7" t="str">
        <f t="shared" si="19"/>
        <v/>
      </c>
      <c r="EM12" s="7" t="str">
        <f t="shared" si="20"/>
        <v/>
      </c>
      <c r="EN12" s="7" t="str">
        <f t="shared" si="21"/>
        <v/>
      </c>
      <c r="EO12" s="7" t="str">
        <f t="shared" si="22"/>
        <v/>
      </c>
      <c r="EP12" s="7" t="str">
        <f t="shared" si="23"/>
        <v/>
      </c>
    </row>
    <row r="13" spans="1:146">
      <c r="A13" s="258">
        <v>10</v>
      </c>
      <c r="B13" s="236"/>
      <c r="C13" s="237"/>
      <c r="D13" s="238"/>
      <c r="E13" s="239"/>
      <c r="F13" s="240"/>
      <c r="G13" s="241"/>
      <c r="H13" s="237"/>
      <c r="I13" s="238"/>
      <c r="J13" s="239"/>
      <c r="K13" s="242"/>
      <c r="L13" s="236"/>
      <c r="M13" s="237"/>
      <c r="N13" s="238"/>
      <c r="O13" s="239"/>
      <c r="P13" s="240"/>
      <c r="Q13" s="241"/>
      <c r="R13" s="237"/>
      <c r="S13" s="238"/>
      <c r="T13" s="239"/>
      <c r="U13" s="240"/>
      <c r="V13" s="236"/>
      <c r="W13" s="237"/>
      <c r="X13" s="238"/>
      <c r="Y13" s="239"/>
      <c r="Z13" s="240"/>
      <c r="AA13" s="241"/>
      <c r="AB13" s="237"/>
      <c r="AC13" s="238"/>
      <c r="AD13" s="239"/>
      <c r="AE13" s="242"/>
      <c r="AF13" s="236"/>
      <c r="AG13" s="237"/>
      <c r="AH13" s="238"/>
      <c r="AI13" s="239"/>
      <c r="AJ13" s="240"/>
      <c r="AK13" s="241"/>
      <c r="AL13" s="237"/>
      <c r="AM13" s="238"/>
      <c r="AN13" s="239"/>
      <c r="AO13" s="240"/>
      <c r="AP13" s="236"/>
      <c r="AQ13" s="237"/>
      <c r="AR13" s="238"/>
      <c r="AS13" s="239"/>
      <c r="AT13" s="240"/>
      <c r="AU13" s="241"/>
      <c r="AV13" s="237"/>
      <c r="AW13" s="238"/>
      <c r="AX13" s="239"/>
      <c r="AY13" s="242"/>
      <c r="AZ13" s="236"/>
      <c r="BA13" s="237"/>
      <c r="BB13" s="238"/>
      <c r="BC13" s="239"/>
      <c r="BD13" s="240"/>
      <c r="BE13" s="241"/>
      <c r="BF13" s="237"/>
      <c r="BG13" s="238"/>
      <c r="BH13" s="239"/>
      <c r="BI13" s="240"/>
      <c r="BJ13" s="236"/>
      <c r="BK13" s="237"/>
      <c r="BL13" s="238"/>
      <c r="BM13" s="239"/>
      <c r="BN13" s="240"/>
      <c r="BO13" s="241"/>
      <c r="BP13" s="237"/>
      <c r="BQ13" s="238"/>
      <c r="BR13" s="239"/>
      <c r="BS13" s="242"/>
      <c r="BT13" s="236"/>
      <c r="BU13" s="237"/>
      <c r="BV13" s="238"/>
      <c r="BW13" s="239"/>
      <c r="BX13" s="240"/>
      <c r="BY13" s="241"/>
      <c r="BZ13" s="237"/>
      <c r="CA13" s="238"/>
      <c r="CB13" s="239"/>
      <c r="CC13" s="240"/>
      <c r="CD13" s="236"/>
      <c r="CE13" s="237"/>
      <c r="CF13" s="238"/>
      <c r="CG13" s="239"/>
      <c r="CH13" s="240"/>
      <c r="CI13" s="241"/>
      <c r="CJ13" s="237"/>
      <c r="CK13" s="238"/>
      <c r="CL13" s="239"/>
      <c r="CM13" s="242"/>
      <c r="CN13" s="236"/>
      <c r="CO13" s="237"/>
      <c r="CP13" s="238"/>
      <c r="CQ13" s="239"/>
      <c r="CR13" s="240"/>
      <c r="CS13" s="241"/>
      <c r="CT13" s="237"/>
      <c r="CU13" s="238"/>
      <c r="CV13" s="239"/>
      <c r="CW13" s="240"/>
      <c r="CX13" s="236"/>
      <c r="CY13" s="237"/>
      <c r="CZ13" s="238"/>
      <c r="DA13" s="239"/>
      <c r="DB13" s="240"/>
      <c r="DC13" s="241"/>
      <c r="DD13" s="237"/>
      <c r="DE13" s="238"/>
      <c r="DF13" s="239"/>
      <c r="DG13" s="242"/>
      <c r="DH13" s="236"/>
      <c r="DI13" s="237"/>
      <c r="DJ13" s="238"/>
      <c r="DK13" s="239"/>
      <c r="DL13" s="240"/>
      <c r="DM13" s="241"/>
      <c r="DN13" s="237"/>
      <c r="DO13" s="238"/>
      <c r="DP13" s="239"/>
      <c r="DQ13" s="240"/>
      <c r="DS13" s="7" t="str">
        <f t="shared" si="0"/>
        <v/>
      </c>
      <c r="DT13" s="7" t="str">
        <f t="shared" si="1"/>
        <v/>
      </c>
      <c r="DU13" s="7" t="str">
        <f t="shared" si="2"/>
        <v/>
      </c>
      <c r="DV13" s="7" t="str">
        <f t="shared" si="3"/>
        <v/>
      </c>
      <c r="DW13" s="7" t="str">
        <f t="shared" si="4"/>
        <v/>
      </c>
      <c r="DX13" s="7" t="str">
        <f t="shared" si="5"/>
        <v/>
      </c>
      <c r="DY13" s="7" t="str">
        <f t="shared" si="6"/>
        <v/>
      </c>
      <c r="DZ13" s="7" t="str">
        <f t="shared" si="7"/>
        <v/>
      </c>
      <c r="EA13" s="7" t="str">
        <f t="shared" si="8"/>
        <v/>
      </c>
      <c r="EB13" s="7" t="str">
        <f t="shared" si="9"/>
        <v/>
      </c>
      <c r="EC13" s="7" t="str">
        <f t="shared" si="10"/>
        <v/>
      </c>
      <c r="ED13" s="7" t="str">
        <f t="shared" si="11"/>
        <v/>
      </c>
      <c r="EE13" s="7" t="str">
        <f t="shared" si="12"/>
        <v/>
      </c>
      <c r="EF13" s="7" t="str">
        <f t="shared" si="13"/>
        <v/>
      </c>
      <c r="EG13" s="7" t="str">
        <f t="shared" si="14"/>
        <v/>
      </c>
      <c r="EH13" s="7" t="str">
        <f t="shared" si="15"/>
        <v/>
      </c>
      <c r="EI13" s="7" t="str">
        <f t="shared" si="16"/>
        <v/>
      </c>
      <c r="EJ13" s="7" t="str">
        <f t="shared" si="17"/>
        <v/>
      </c>
      <c r="EK13" s="7" t="str">
        <f t="shared" si="18"/>
        <v/>
      </c>
      <c r="EL13" s="7" t="str">
        <f t="shared" si="19"/>
        <v/>
      </c>
      <c r="EM13" s="7" t="str">
        <f t="shared" si="20"/>
        <v/>
      </c>
      <c r="EN13" s="7" t="str">
        <f t="shared" si="21"/>
        <v/>
      </c>
      <c r="EO13" s="7" t="str">
        <f t="shared" si="22"/>
        <v/>
      </c>
      <c r="EP13" s="7" t="str">
        <f t="shared" si="23"/>
        <v/>
      </c>
    </row>
    <row r="14" spans="1:146">
      <c r="A14" s="258">
        <v>11</v>
      </c>
      <c r="B14" s="236"/>
      <c r="C14" s="237"/>
      <c r="D14" s="238"/>
      <c r="E14" s="239"/>
      <c r="F14" s="240"/>
      <c r="G14" s="241"/>
      <c r="H14" s="237"/>
      <c r="I14" s="238"/>
      <c r="J14" s="239"/>
      <c r="K14" s="242"/>
      <c r="L14" s="236"/>
      <c r="M14" s="237"/>
      <c r="N14" s="238"/>
      <c r="O14" s="239"/>
      <c r="P14" s="240"/>
      <c r="Q14" s="241"/>
      <c r="R14" s="237"/>
      <c r="S14" s="238"/>
      <c r="T14" s="239"/>
      <c r="U14" s="240"/>
      <c r="V14" s="236"/>
      <c r="W14" s="237"/>
      <c r="X14" s="238"/>
      <c r="Y14" s="239"/>
      <c r="Z14" s="240"/>
      <c r="AA14" s="241"/>
      <c r="AB14" s="237"/>
      <c r="AC14" s="238"/>
      <c r="AD14" s="239"/>
      <c r="AE14" s="242"/>
      <c r="AF14" s="236"/>
      <c r="AG14" s="237"/>
      <c r="AH14" s="238"/>
      <c r="AI14" s="239"/>
      <c r="AJ14" s="240"/>
      <c r="AK14" s="241"/>
      <c r="AL14" s="237"/>
      <c r="AM14" s="238"/>
      <c r="AN14" s="239"/>
      <c r="AO14" s="240"/>
      <c r="AP14" s="236"/>
      <c r="AQ14" s="237"/>
      <c r="AR14" s="238"/>
      <c r="AS14" s="239"/>
      <c r="AT14" s="240"/>
      <c r="AU14" s="241"/>
      <c r="AV14" s="237"/>
      <c r="AW14" s="238"/>
      <c r="AX14" s="239"/>
      <c r="AY14" s="242"/>
      <c r="AZ14" s="236"/>
      <c r="BA14" s="237"/>
      <c r="BB14" s="238"/>
      <c r="BC14" s="239"/>
      <c r="BD14" s="240"/>
      <c r="BE14" s="241"/>
      <c r="BF14" s="237"/>
      <c r="BG14" s="238"/>
      <c r="BH14" s="239"/>
      <c r="BI14" s="240"/>
      <c r="BJ14" s="236"/>
      <c r="BK14" s="237"/>
      <c r="BL14" s="238"/>
      <c r="BM14" s="239"/>
      <c r="BN14" s="240"/>
      <c r="BO14" s="241"/>
      <c r="BP14" s="237"/>
      <c r="BQ14" s="238"/>
      <c r="BR14" s="239"/>
      <c r="BS14" s="242"/>
      <c r="BT14" s="236"/>
      <c r="BU14" s="237"/>
      <c r="BV14" s="238"/>
      <c r="BW14" s="239"/>
      <c r="BX14" s="240"/>
      <c r="BY14" s="241"/>
      <c r="BZ14" s="237"/>
      <c r="CA14" s="238"/>
      <c r="CB14" s="239"/>
      <c r="CC14" s="240"/>
      <c r="CD14" s="236"/>
      <c r="CE14" s="237"/>
      <c r="CF14" s="238"/>
      <c r="CG14" s="239"/>
      <c r="CH14" s="240"/>
      <c r="CI14" s="241"/>
      <c r="CJ14" s="237"/>
      <c r="CK14" s="238"/>
      <c r="CL14" s="239"/>
      <c r="CM14" s="242"/>
      <c r="CN14" s="236"/>
      <c r="CO14" s="237"/>
      <c r="CP14" s="238"/>
      <c r="CQ14" s="239"/>
      <c r="CR14" s="240"/>
      <c r="CS14" s="241"/>
      <c r="CT14" s="237"/>
      <c r="CU14" s="238"/>
      <c r="CV14" s="239"/>
      <c r="CW14" s="240"/>
      <c r="CX14" s="236"/>
      <c r="CY14" s="237"/>
      <c r="CZ14" s="238"/>
      <c r="DA14" s="239"/>
      <c r="DB14" s="240"/>
      <c r="DC14" s="241"/>
      <c r="DD14" s="237"/>
      <c r="DE14" s="238"/>
      <c r="DF14" s="239"/>
      <c r="DG14" s="242"/>
      <c r="DH14" s="236"/>
      <c r="DI14" s="237"/>
      <c r="DJ14" s="238"/>
      <c r="DK14" s="239"/>
      <c r="DL14" s="240"/>
      <c r="DM14" s="241"/>
      <c r="DN14" s="237"/>
      <c r="DO14" s="238"/>
      <c r="DP14" s="239"/>
      <c r="DQ14" s="240"/>
      <c r="DS14" s="7" t="str">
        <f t="shared" si="0"/>
        <v/>
      </c>
      <c r="DT14" s="7" t="str">
        <f t="shared" si="1"/>
        <v/>
      </c>
      <c r="DU14" s="7" t="str">
        <f t="shared" si="2"/>
        <v/>
      </c>
      <c r="DV14" s="7" t="str">
        <f t="shared" si="3"/>
        <v/>
      </c>
      <c r="DW14" s="7" t="str">
        <f t="shared" si="4"/>
        <v/>
      </c>
      <c r="DX14" s="7" t="str">
        <f t="shared" si="5"/>
        <v/>
      </c>
      <c r="DY14" s="7" t="str">
        <f t="shared" si="6"/>
        <v/>
      </c>
      <c r="DZ14" s="7" t="str">
        <f t="shared" si="7"/>
        <v/>
      </c>
      <c r="EA14" s="7" t="str">
        <f t="shared" si="8"/>
        <v/>
      </c>
      <c r="EB14" s="7" t="str">
        <f t="shared" si="9"/>
        <v/>
      </c>
      <c r="EC14" s="7" t="str">
        <f t="shared" si="10"/>
        <v/>
      </c>
      <c r="ED14" s="7" t="str">
        <f t="shared" si="11"/>
        <v/>
      </c>
      <c r="EE14" s="7" t="str">
        <f t="shared" si="12"/>
        <v/>
      </c>
      <c r="EF14" s="7" t="str">
        <f t="shared" si="13"/>
        <v/>
      </c>
      <c r="EG14" s="7" t="str">
        <f t="shared" si="14"/>
        <v/>
      </c>
      <c r="EH14" s="7" t="str">
        <f t="shared" si="15"/>
        <v/>
      </c>
      <c r="EI14" s="7" t="str">
        <f t="shared" si="16"/>
        <v/>
      </c>
      <c r="EJ14" s="7" t="str">
        <f t="shared" si="17"/>
        <v/>
      </c>
      <c r="EK14" s="7" t="str">
        <f t="shared" si="18"/>
        <v/>
      </c>
      <c r="EL14" s="7" t="str">
        <f t="shared" si="19"/>
        <v/>
      </c>
      <c r="EM14" s="7" t="str">
        <f t="shared" si="20"/>
        <v/>
      </c>
      <c r="EN14" s="7" t="str">
        <f t="shared" si="21"/>
        <v/>
      </c>
      <c r="EO14" s="7" t="str">
        <f t="shared" si="22"/>
        <v/>
      </c>
      <c r="EP14" s="7" t="str">
        <f t="shared" si="23"/>
        <v/>
      </c>
    </row>
    <row r="15" spans="1:146">
      <c r="A15" s="258">
        <v>12</v>
      </c>
      <c r="B15" s="236"/>
      <c r="C15" s="237"/>
      <c r="D15" s="238"/>
      <c r="E15" s="239"/>
      <c r="F15" s="240"/>
      <c r="G15" s="241"/>
      <c r="H15" s="237"/>
      <c r="I15" s="238"/>
      <c r="J15" s="239"/>
      <c r="K15" s="242"/>
      <c r="L15" s="236"/>
      <c r="M15" s="237"/>
      <c r="N15" s="238"/>
      <c r="O15" s="239"/>
      <c r="P15" s="240"/>
      <c r="Q15" s="241"/>
      <c r="R15" s="237"/>
      <c r="S15" s="238"/>
      <c r="T15" s="239"/>
      <c r="U15" s="240"/>
      <c r="V15" s="236"/>
      <c r="W15" s="237"/>
      <c r="X15" s="238"/>
      <c r="Y15" s="239"/>
      <c r="Z15" s="240"/>
      <c r="AA15" s="241"/>
      <c r="AB15" s="237"/>
      <c r="AC15" s="238"/>
      <c r="AD15" s="239"/>
      <c r="AE15" s="242"/>
      <c r="AF15" s="236"/>
      <c r="AG15" s="237"/>
      <c r="AH15" s="238"/>
      <c r="AI15" s="239"/>
      <c r="AJ15" s="240"/>
      <c r="AK15" s="241"/>
      <c r="AL15" s="237"/>
      <c r="AM15" s="238"/>
      <c r="AN15" s="239"/>
      <c r="AO15" s="240"/>
      <c r="AP15" s="236"/>
      <c r="AQ15" s="237"/>
      <c r="AR15" s="238"/>
      <c r="AS15" s="239"/>
      <c r="AT15" s="240"/>
      <c r="AU15" s="241"/>
      <c r="AV15" s="237"/>
      <c r="AW15" s="238"/>
      <c r="AX15" s="239"/>
      <c r="AY15" s="242"/>
      <c r="AZ15" s="236"/>
      <c r="BA15" s="237"/>
      <c r="BB15" s="238"/>
      <c r="BC15" s="239"/>
      <c r="BD15" s="240"/>
      <c r="BE15" s="241"/>
      <c r="BF15" s="237"/>
      <c r="BG15" s="238"/>
      <c r="BH15" s="239"/>
      <c r="BI15" s="240"/>
      <c r="BJ15" s="236"/>
      <c r="BK15" s="237"/>
      <c r="BL15" s="238"/>
      <c r="BM15" s="239"/>
      <c r="BN15" s="240"/>
      <c r="BO15" s="241"/>
      <c r="BP15" s="237"/>
      <c r="BQ15" s="238"/>
      <c r="BR15" s="239"/>
      <c r="BS15" s="242"/>
      <c r="BT15" s="236"/>
      <c r="BU15" s="237"/>
      <c r="BV15" s="238"/>
      <c r="BW15" s="239"/>
      <c r="BX15" s="240"/>
      <c r="BY15" s="241"/>
      <c r="BZ15" s="237"/>
      <c r="CA15" s="238"/>
      <c r="CB15" s="239"/>
      <c r="CC15" s="240"/>
      <c r="CD15" s="236"/>
      <c r="CE15" s="237"/>
      <c r="CF15" s="238"/>
      <c r="CG15" s="239"/>
      <c r="CH15" s="240"/>
      <c r="CI15" s="241"/>
      <c r="CJ15" s="237"/>
      <c r="CK15" s="238"/>
      <c r="CL15" s="239"/>
      <c r="CM15" s="242"/>
      <c r="CN15" s="236"/>
      <c r="CO15" s="237"/>
      <c r="CP15" s="238"/>
      <c r="CQ15" s="239"/>
      <c r="CR15" s="240"/>
      <c r="CS15" s="241"/>
      <c r="CT15" s="237"/>
      <c r="CU15" s="238"/>
      <c r="CV15" s="239"/>
      <c r="CW15" s="240"/>
      <c r="CX15" s="236"/>
      <c r="CY15" s="237"/>
      <c r="CZ15" s="238"/>
      <c r="DA15" s="239"/>
      <c r="DB15" s="240"/>
      <c r="DC15" s="241"/>
      <c r="DD15" s="237"/>
      <c r="DE15" s="238"/>
      <c r="DF15" s="239"/>
      <c r="DG15" s="242"/>
      <c r="DH15" s="236"/>
      <c r="DI15" s="237"/>
      <c r="DJ15" s="238"/>
      <c r="DK15" s="239"/>
      <c r="DL15" s="240"/>
      <c r="DM15" s="241"/>
      <c r="DN15" s="237"/>
      <c r="DO15" s="238"/>
      <c r="DP15" s="239"/>
      <c r="DQ15" s="240"/>
      <c r="DS15" s="7" t="str">
        <f t="shared" si="0"/>
        <v/>
      </c>
      <c r="DT15" s="7" t="str">
        <f t="shared" si="1"/>
        <v/>
      </c>
      <c r="DU15" s="7" t="str">
        <f t="shared" si="2"/>
        <v/>
      </c>
      <c r="DV15" s="7" t="str">
        <f t="shared" si="3"/>
        <v/>
      </c>
      <c r="DW15" s="7" t="str">
        <f t="shared" si="4"/>
        <v/>
      </c>
      <c r="DX15" s="7" t="str">
        <f t="shared" si="5"/>
        <v/>
      </c>
      <c r="DY15" s="7" t="str">
        <f t="shared" si="6"/>
        <v/>
      </c>
      <c r="DZ15" s="7" t="str">
        <f t="shared" si="7"/>
        <v/>
      </c>
      <c r="EA15" s="7" t="str">
        <f t="shared" si="8"/>
        <v/>
      </c>
      <c r="EB15" s="7" t="str">
        <f t="shared" si="9"/>
        <v/>
      </c>
      <c r="EC15" s="7" t="str">
        <f t="shared" si="10"/>
        <v/>
      </c>
      <c r="ED15" s="7" t="str">
        <f t="shared" si="11"/>
        <v/>
      </c>
      <c r="EE15" s="7" t="str">
        <f t="shared" si="12"/>
        <v/>
      </c>
      <c r="EF15" s="7" t="str">
        <f t="shared" si="13"/>
        <v/>
      </c>
      <c r="EG15" s="7" t="str">
        <f t="shared" si="14"/>
        <v/>
      </c>
      <c r="EH15" s="7" t="str">
        <f t="shared" si="15"/>
        <v/>
      </c>
      <c r="EI15" s="7" t="str">
        <f t="shared" si="16"/>
        <v/>
      </c>
      <c r="EJ15" s="7" t="str">
        <f t="shared" si="17"/>
        <v/>
      </c>
      <c r="EK15" s="7" t="str">
        <f t="shared" si="18"/>
        <v/>
      </c>
      <c r="EL15" s="7" t="str">
        <f t="shared" si="19"/>
        <v/>
      </c>
      <c r="EM15" s="7" t="str">
        <f t="shared" si="20"/>
        <v/>
      </c>
      <c r="EN15" s="7" t="str">
        <f t="shared" si="21"/>
        <v/>
      </c>
      <c r="EO15" s="7" t="str">
        <f t="shared" si="22"/>
        <v/>
      </c>
      <c r="EP15" s="7" t="str">
        <f t="shared" si="23"/>
        <v/>
      </c>
    </row>
    <row r="16" spans="1:146">
      <c r="A16" s="258">
        <v>13</v>
      </c>
      <c r="B16" s="236"/>
      <c r="C16" s="237"/>
      <c r="D16" s="238"/>
      <c r="E16" s="239"/>
      <c r="F16" s="240"/>
      <c r="G16" s="241"/>
      <c r="H16" s="237"/>
      <c r="I16" s="238"/>
      <c r="J16" s="239"/>
      <c r="K16" s="242"/>
      <c r="L16" s="236"/>
      <c r="M16" s="237"/>
      <c r="N16" s="238"/>
      <c r="O16" s="239"/>
      <c r="P16" s="240"/>
      <c r="Q16" s="241"/>
      <c r="R16" s="237"/>
      <c r="S16" s="238"/>
      <c r="T16" s="239"/>
      <c r="U16" s="240"/>
      <c r="V16" s="236"/>
      <c r="W16" s="237"/>
      <c r="X16" s="238"/>
      <c r="Y16" s="239"/>
      <c r="Z16" s="240"/>
      <c r="AA16" s="241"/>
      <c r="AB16" s="237"/>
      <c r="AC16" s="238"/>
      <c r="AD16" s="239"/>
      <c r="AE16" s="242"/>
      <c r="AF16" s="236"/>
      <c r="AG16" s="237"/>
      <c r="AH16" s="238"/>
      <c r="AI16" s="239"/>
      <c r="AJ16" s="240"/>
      <c r="AK16" s="241"/>
      <c r="AL16" s="237"/>
      <c r="AM16" s="238"/>
      <c r="AN16" s="239"/>
      <c r="AO16" s="240"/>
      <c r="AP16" s="236"/>
      <c r="AQ16" s="237"/>
      <c r="AR16" s="238"/>
      <c r="AS16" s="239"/>
      <c r="AT16" s="240"/>
      <c r="AU16" s="241"/>
      <c r="AV16" s="237"/>
      <c r="AW16" s="238"/>
      <c r="AX16" s="239"/>
      <c r="AY16" s="242"/>
      <c r="AZ16" s="236"/>
      <c r="BA16" s="237"/>
      <c r="BB16" s="238"/>
      <c r="BC16" s="239"/>
      <c r="BD16" s="240"/>
      <c r="BE16" s="241"/>
      <c r="BF16" s="237"/>
      <c r="BG16" s="238"/>
      <c r="BH16" s="239"/>
      <c r="BI16" s="240"/>
      <c r="BJ16" s="236"/>
      <c r="BK16" s="237"/>
      <c r="BL16" s="238"/>
      <c r="BM16" s="239"/>
      <c r="BN16" s="240"/>
      <c r="BO16" s="241"/>
      <c r="BP16" s="237"/>
      <c r="BQ16" s="238"/>
      <c r="BR16" s="239"/>
      <c r="BS16" s="242"/>
      <c r="BT16" s="236"/>
      <c r="BU16" s="237"/>
      <c r="BV16" s="238"/>
      <c r="BW16" s="239"/>
      <c r="BX16" s="240"/>
      <c r="BY16" s="241"/>
      <c r="BZ16" s="237"/>
      <c r="CA16" s="238"/>
      <c r="CB16" s="239"/>
      <c r="CC16" s="240"/>
      <c r="CD16" s="236"/>
      <c r="CE16" s="237"/>
      <c r="CF16" s="238"/>
      <c r="CG16" s="239"/>
      <c r="CH16" s="240"/>
      <c r="CI16" s="241"/>
      <c r="CJ16" s="237"/>
      <c r="CK16" s="238"/>
      <c r="CL16" s="239"/>
      <c r="CM16" s="242"/>
      <c r="CN16" s="236"/>
      <c r="CO16" s="237"/>
      <c r="CP16" s="238"/>
      <c r="CQ16" s="239"/>
      <c r="CR16" s="240"/>
      <c r="CS16" s="241"/>
      <c r="CT16" s="237"/>
      <c r="CU16" s="238"/>
      <c r="CV16" s="239"/>
      <c r="CW16" s="240"/>
      <c r="CX16" s="236"/>
      <c r="CY16" s="237"/>
      <c r="CZ16" s="238"/>
      <c r="DA16" s="239"/>
      <c r="DB16" s="240"/>
      <c r="DC16" s="241"/>
      <c r="DD16" s="237"/>
      <c r="DE16" s="238"/>
      <c r="DF16" s="239"/>
      <c r="DG16" s="242"/>
      <c r="DH16" s="236"/>
      <c r="DI16" s="237"/>
      <c r="DJ16" s="238"/>
      <c r="DK16" s="239"/>
      <c r="DL16" s="240"/>
      <c r="DM16" s="241"/>
      <c r="DN16" s="237"/>
      <c r="DO16" s="238"/>
      <c r="DP16" s="239"/>
      <c r="DQ16" s="240"/>
      <c r="DS16" s="7" t="str">
        <f t="shared" si="0"/>
        <v/>
      </c>
      <c r="DT16" s="7" t="str">
        <f t="shared" si="1"/>
        <v/>
      </c>
      <c r="DU16" s="7" t="str">
        <f t="shared" si="2"/>
        <v/>
      </c>
      <c r="DV16" s="7" t="str">
        <f t="shared" si="3"/>
        <v/>
      </c>
      <c r="DW16" s="7" t="str">
        <f t="shared" si="4"/>
        <v/>
      </c>
      <c r="DX16" s="7" t="str">
        <f t="shared" si="5"/>
        <v/>
      </c>
      <c r="DY16" s="7" t="str">
        <f t="shared" si="6"/>
        <v/>
      </c>
      <c r="DZ16" s="7" t="str">
        <f t="shared" si="7"/>
        <v/>
      </c>
      <c r="EA16" s="7" t="str">
        <f t="shared" si="8"/>
        <v/>
      </c>
      <c r="EB16" s="7" t="str">
        <f t="shared" si="9"/>
        <v/>
      </c>
      <c r="EC16" s="7" t="str">
        <f t="shared" si="10"/>
        <v/>
      </c>
      <c r="ED16" s="7" t="str">
        <f t="shared" si="11"/>
        <v/>
      </c>
      <c r="EE16" s="7" t="str">
        <f t="shared" si="12"/>
        <v/>
      </c>
      <c r="EF16" s="7" t="str">
        <f t="shared" si="13"/>
        <v/>
      </c>
      <c r="EG16" s="7" t="str">
        <f t="shared" si="14"/>
        <v/>
      </c>
      <c r="EH16" s="7" t="str">
        <f t="shared" si="15"/>
        <v/>
      </c>
      <c r="EI16" s="7" t="str">
        <f t="shared" si="16"/>
        <v/>
      </c>
      <c r="EJ16" s="7" t="str">
        <f t="shared" si="17"/>
        <v/>
      </c>
      <c r="EK16" s="7" t="str">
        <f t="shared" si="18"/>
        <v/>
      </c>
      <c r="EL16" s="7" t="str">
        <f t="shared" si="19"/>
        <v/>
      </c>
      <c r="EM16" s="7" t="str">
        <f t="shared" si="20"/>
        <v/>
      </c>
      <c r="EN16" s="7" t="str">
        <f t="shared" si="21"/>
        <v/>
      </c>
      <c r="EO16" s="7" t="str">
        <f t="shared" si="22"/>
        <v/>
      </c>
      <c r="EP16" s="7" t="str">
        <f t="shared" si="23"/>
        <v/>
      </c>
    </row>
    <row r="17" spans="1:146">
      <c r="A17" s="258">
        <v>14</v>
      </c>
      <c r="B17" s="236"/>
      <c r="C17" s="237"/>
      <c r="D17" s="238"/>
      <c r="E17" s="239"/>
      <c r="F17" s="240"/>
      <c r="G17" s="241"/>
      <c r="H17" s="237"/>
      <c r="I17" s="238"/>
      <c r="J17" s="239"/>
      <c r="K17" s="242"/>
      <c r="L17" s="236"/>
      <c r="M17" s="237"/>
      <c r="N17" s="238"/>
      <c r="O17" s="239"/>
      <c r="P17" s="240"/>
      <c r="Q17" s="241"/>
      <c r="R17" s="237"/>
      <c r="S17" s="238"/>
      <c r="T17" s="239"/>
      <c r="U17" s="240"/>
      <c r="V17" s="236"/>
      <c r="W17" s="237"/>
      <c r="X17" s="238"/>
      <c r="Y17" s="239"/>
      <c r="Z17" s="240"/>
      <c r="AA17" s="241"/>
      <c r="AB17" s="237"/>
      <c r="AC17" s="238"/>
      <c r="AD17" s="239"/>
      <c r="AE17" s="242"/>
      <c r="AF17" s="236"/>
      <c r="AG17" s="237"/>
      <c r="AH17" s="238"/>
      <c r="AI17" s="239"/>
      <c r="AJ17" s="240"/>
      <c r="AK17" s="241"/>
      <c r="AL17" s="237"/>
      <c r="AM17" s="238"/>
      <c r="AN17" s="239"/>
      <c r="AO17" s="240"/>
      <c r="AP17" s="236"/>
      <c r="AQ17" s="237"/>
      <c r="AR17" s="238"/>
      <c r="AS17" s="239"/>
      <c r="AT17" s="240"/>
      <c r="AU17" s="241"/>
      <c r="AV17" s="237"/>
      <c r="AW17" s="238"/>
      <c r="AX17" s="239"/>
      <c r="AY17" s="242"/>
      <c r="AZ17" s="236"/>
      <c r="BA17" s="237"/>
      <c r="BB17" s="238"/>
      <c r="BC17" s="239"/>
      <c r="BD17" s="240"/>
      <c r="BE17" s="241"/>
      <c r="BF17" s="237"/>
      <c r="BG17" s="238"/>
      <c r="BH17" s="239"/>
      <c r="BI17" s="240"/>
      <c r="BJ17" s="236"/>
      <c r="BK17" s="237"/>
      <c r="BL17" s="238"/>
      <c r="BM17" s="239"/>
      <c r="BN17" s="240"/>
      <c r="BO17" s="241"/>
      <c r="BP17" s="237"/>
      <c r="BQ17" s="238"/>
      <c r="BR17" s="239"/>
      <c r="BS17" s="242"/>
      <c r="BT17" s="236"/>
      <c r="BU17" s="237"/>
      <c r="BV17" s="238"/>
      <c r="BW17" s="239"/>
      <c r="BX17" s="240"/>
      <c r="BY17" s="241"/>
      <c r="BZ17" s="237"/>
      <c r="CA17" s="238"/>
      <c r="CB17" s="239"/>
      <c r="CC17" s="240"/>
      <c r="CD17" s="236"/>
      <c r="CE17" s="237"/>
      <c r="CF17" s="238"/>
      <c r="CG17" s="239"/>
      <c r="CH17" s="240"/>
      <c r="CI17" s="241"/>
      <c r="CJ17" s="237"/>
      <c r="CK17" s="238"/>
      <c r="CL17" s="239"/>
      <c r="CM17" s="242"/>
      <c r="CN17" s="236"/>
      <c r="CO17" s="237"/>
      <c r="CP17" s="238"/>
      <c r="CQ17" s="239"/>
      <c r="CR17" s="240"/>
      <c r="CS17" s="241"/>
      <c r="CT17" s="237"/>
      <c r="CU17" s="238"/>
      <c r="CV17" s="239"/>
      <c r="CW17" s="240"/>
      <c r="CX17" s="236"/>
      <c r="CY17" s="237"/>
      <c r="CZ17" s="238"/>
      <c r="DA17" s="239"/>
      <c r="DB17" s="240"/>
      <c r="DC17" s="241"/>
      <c r="DD17" s="237"/>
      <c r="DE17" s="238"/>
      <c r="DF17" s="239"/>
      <c r="DG17" s="242"/>
      <c r="DH17" s="236"/>
      <c r="DI17" s="237"/>
      <c r="DJ17" s="238"/>
      <c r="DK17" s="239"/>
      <c r="DL17" s="240"/>
      <c r="DM17" s="241"/>
      <c r="DN17" s="237"/>
      <c r="DO17" s="238"/>
      <c r="DP17" s="239"/>
      <c r="DQ17" s="240"/>
      <c r="DS17" s="7" t="str">
        <f t="shared" si="0"/>
        <v/>
      </c>
      <c r="DT17" s="7" t="str">
        <f t="shared" si="1"/>
        <v/>
      </c>
      <c r="DU17" s="7" t="str">
        <f t="shared" si="2"/>
        <v/>
      </c>
      <c r="DV17" s="7" t="str">
        <f t="shared" si="3"/>
        <v/>
      </c>
      <c r="DW17" s="7" t="str">
        <f t="shared" si="4"/>
        <v/>
      </c>
      <c r="DX17" s="7" t="str">
        <f t="shared" si="5"/>
        <v/>
      </c>
      <c r="DY17" s="7" t="str">
        <f t="shared" si="6"/>
        <v/>
      </c>
      <c r="DZ17" s="7" t="str">
        <f t="shared" si="7"/>
        <v/>
      </c>
      <c r="EA17" s="7" t="str">
        <f t="shared" si="8"/>
        <v/>
      </c>
      <c r="EB17" s="7" t="str">
        <f t="shared" si="9"/>
        <v/>
      </c>
      <c r="EC17" s="7" t="str">
        <f t="shared" si="10"/>
        <v/>
      </c>
      <c r="ED17" s="7" t="str">
        <f t="shared" si="11"/>
        <v/>
      </c>
      <c r="EE17" s="7" t="str">
        <f t="shared" si="12"/>
        <v/>
      </c>
      <c r="EF17" s="7" t="str">
        <f t="shared" si="13"/>
        <v/>
      </c>
      <c r="EG17" s="7" t="str">
        <f t="shared" si="14"/>
        <v/>
      </c>
      <c r="EH17" s="7" t="str">
        <f t="shared" si="15"/>
        <v/>
      </c>
      <c r="EI17" s="7" t="str">
        <f t="shared" si="16"/>
        <v/>
      </c>
      <c r="EJ17" s="7" t="str">
        <f t="shared" si="17"/>
        <v/>
      </c>
      <c r="EK17" s="7" t="str">
        <f t="shared" si="18"/>
        <v/>
      </c>
      <c r="EL17" s="7" t="str">
        <f t="shared" si="19"/>
        <v/>
      </c>
      <c r="EM17" s="7" t="str">
        <f t="shared" si="20"/>
        <v/>
      </c>
      <c r="EN17" s="7" t="str">
        <f t="shared" si="21"/>
        <v/>
      </c>
      <c r="EO17" s="7" t="str">
        <f t="shared" si="22"/>
        <v/>
      </c>
      <c r="EP17" s="7" t="str">
        <f t="shared" si="23"/>
        <v/>
      </c>
    </row>
    <row r="18" spans="1:146" ht="13.8" thickBot="1">
      <c r="A18" s="259">
        <v>15</v>
      </c>
      <c r="B18" s="243"/>
      <c r="C18" s="244"/>
      <c r="D18" s="245"/>
      <c r="E18" s="246"/>
      <c r="F18" s="247"/>
      <c r="G18" s="248"/>
      <c r="H18" s="244"/>
      <c r="I18" s="245"/>
      <c r="J18" s="246"/>
      <c r="K18" s="249"/>
      <c r="L18" s="243"/>
      <c r="M18" s="244"/>
      <c r="N18" s="245"/>
      <c r="O18" s="246"/>
      <c r="P18" s="247"/>
      <c r="Q18" s="248"/>
      <c r="R18" s="244"/>
      <c r="S18" s="245"/>
      <c r="T18" s="246"/>
      <c r="U18" s="247"/>
      <c r="V18" s="243"/>
      <c r="W18" s="244"/>
      <c r="X18" s="245"/>
      <c r="Y18" s="246"/>
      <c r="Z18" s="247"/>
      <c r="AA18" s="248"/>
      <c r="AB18" s="244"/>
      <c r="AC18" s="245"/>
      <c r="AD18" s="246"/>
      <c r="AE18" s="249"/>
      <c r="AF18" s="243"/>
      <c r="AG18" s="244"/>
      <c r="AH18" s="245"/>
      <c r="AI18" s="246"/>
      <c r="AJ18" s="247"/>
      <c r="AK18" s="248"/>
      <c r="AL18" s="244"/>
      <c r="AM18" s="245"/>
      <c r="AN18" s="246"/>
      <c r="AO18" s="247"/>
      <c r="AP18" s="243"/>
      <c r="AQ18" s="244"/>
      <c r="AR18" s="245"/>
      <c r="AS18" s="246"/>
      <c r="AT18" s="247"/>
      <c r="AU18" s="248"/>
      <c r="AV18" s="244"/>
      <c r="AW18" s="245"/>
      <c r="AX18" s="246"/>
      <c r="AY18" s="249"/>
      <c r="AZ18" s="243"/>
      <c r="BA18" s="244"/>
      <c r="BB18" s="245"/>
      <c r="BC18" s="246"/>
      <c r="BD18" s="247"/>
      <c r="BE18" s="248"/>
      <c r="BF18" s="244"/>
      <c r="BG18" s="245"/>
      <c r="BH18" s="246"/>
      <c r="BI18" s="247"/>
      <c r="BJ18" s="243"/>
      <c r="BK18" s="244"/>
      <c r="BL18" s="245"/>
      <c r="BM18" s="246"/>
      <c r="BN18" s="247"/>
      <c r="BO18" s="248"/>
      <c r="BP18" s="244"/>
      <c r="BQ18" s="245"/>
      <c r="BR18" s="246"/>
      <c r="BS18" s="249"/>
      <c r="BT18" s="243"/>
      <c r="BU18" s="244"/>
      <c r="BV18" s="245"/>
      <c r="BW18" s="246"/>
      <c r="BX18" s="247"/>
      <c r="BY18" s="248"/>
      <c r="BZ18" s="244"/>
      <c r="CA18" s="245"/>
      <c r="CB18" s="246"/>
      <c r="CC18" s="247"/>
      <c r="CD18" s="243"/>
      <c r="CE18" s="244"/>
      <c r="CF18" s="245"/>
      <c r="CG18" s="246"/>
      <c r="CH18" s="247"/>
      <c r="CI18" s="248"/>
      <c r="CJ18" s="244"/>
      <c r="CK18" s="245"/>
      <c r="CL18" s="246"/>
      <c r="CM18" s="249"/>
      <c r="CN18" s="243"/>
      <c r="CO18" s="244"/>
      <c r="CP18" s="245"/>
      <c r="CQ18" s="246"/>
      <c r="CR18" s="247"/>
      <c r="CS18" s="248"/>
      <c r="CT18" s="244"/>
      <c r="CU18" s="245"/>
      <c r="CV18" s="246"/>
      <c r="CW18" s="247"/>
      <c r="CX18" s="243"/>
      <c r="CY18" s="244"/>
      <c r="CZ18" s="245"/>
      <c r="DA18" s="246"/>
      <c r="DB18" s="247"/>
      <c r="DC18" s="248"/>
      <c r="DD18" s="244"/>
      <c r="DE18" s="245"/>
      <c r="DF18" s="246"/>
      <c r="DG18" s="249"/>
      <c r="DH18" s="243"/>
      <c r="DI18" s="244"/>
      <c r="DJ18" s="245"/>
      <c r="DK18" s="246"/>
      <c r="DL18" s="247"/>
      <c r="DM18" s="248"/>
      <c r="DN18" s="244"/>
      <c r="DO18" s="245"/>
      <c r="DP18" s="246"/>
      <c r="DQ18" s="247"/>
      <c r="DS18" s="7" t="str">
        <f t="shared" si="0"/>
        <v/>
      </c>
      <c r="DT18" s="7" t="str">
        <f t="shared" si="1"/>
        <v/>
      </c>
      <c r="DU18" s="7" t="str">
        <f t="shared" si="2"/>
        <v/>
      </c>
      <c r="DV18" s="7" t="str">
        <f t="shared" si="3"/>
        <v/>
      </c>
      <c r="DW18" s="7" t="str">
        <f t="shared" si="4"/>
        <v/>
      </c>
      <c r="DX18" s="7" t="str">
        <f t="shared" si="5"/>
        <v/>
      </c>
      <c r="DY18" s="7" t="str">
        <f t="shared" si="6"/>
        <v/>
      </c>
      <c r="DZ18" s="7" t="str">
        <f t="shared" si="7"/>
        <v/>
      </c>
      <c r="EA18" s="7" t="str">
        <f t="shared" si="8"/>
        <v/>
      </c>
      <c r="EB18" s="7" t="str">
        <f t="shared" si="9"/>
        <v/>
      </c>
      <c r="EC18" s="7" t="str">
        <f t="shared" si="10"/>
        <v/>
      </c>
      <c r="ED18" s="7" t="str">
        <f t="shared" si="11"/>
        <v/>
      </c>
      <c r="EE18" s="7" t="str">
        <f t="shared" si="12"/>
        <v/>
      </c>
      <c r="EF18" s="7" t="str">
        <f t="shared" si="13"/>
        <v/>
      </c>
      <c r="EG18" s="7" t="str">
        <f t="shared" si="14"/>
        <v/>
      </c>
      <c r="EH18" s="7" t="str">
        <f t="shared" si="15"/>
        <v/>
      </c>
      <c r="EI18" s="7" t="str">
        <f t="shared" si="16"/>
        <v/>
      </c>
      <c r="EJ18" s="7" t="str">
        <f t="shared" si="17"/>
        <v/>
      </c>
      <c r="EK18" s="7" t="str">
        <f t="shared" si="18"/>
        <v/>
      </c>
      <c r="EL18" s="7" t="str">
        <f t="shared" si="19"/>
        <v/>
      </c>
      <c r="EM18" s="7" t="str">
        <f t="shared" si="20"/>
        <v/>
      </c>
      <c r="EN18" s="7" t="str">
        <f t="shared" si="21"/>
        <v/>
      </c>
      <c r="EO18" s="7" t="str">
        <f t="shared" si="22"/>
        <v/>
      </c>
      <c r="EP18" s="7" t="str">
        <f t="shared" si="23"/>
        <v/>
      </c>
    </row>
    <row r="19" spans="1:146">
      <c r="A19" s="260" t="s">
        <v>90</v>
      </c>
      <c r="B19" s="250"/>
      <c r="C19" s="251"/>
      <c r="D19" s="252"/>
      <c r="E19" s="253"/>
      <c r="F19" s="254"/>
      <c r="G19" s="255"/>
      <c r="H19" s="251"/>
      <c r="I19" s="252"/>
      <c r="J19" s="253"/>
      <c r="K19" s="256"/>
      <c r="L19" s="250"/>
      <c r="M19" s="251"/>
      <c r="N19" s="252"/>
      <c r="O19" s="253"/>
      <c r="P19" s="254"/>
      <c r="Q19" s="255"/>
      <c r="R19" s="251"/>
      <c r="S19" s="252"/>
      <c r="T19" s="253"/>
      <c r="U19" s="254"/>
      <c r="V19" s="250"/>
      <c r="W19" s="251"/>
      <c r="X19" s="252"/>
      <c r="Y19" s="253"/>
      <c r="Z19" s="254"/>
      <c r="AA19" s="255"/>
      <c r="AB19" s="251"/>
      <c r="AC19" s="252"/>
      <c r="AD19" s="253"/>
      <c r="AE19" s="256"/>
      <c r="AF19" s="250"/>
      <c r="AG19" s="251"/>
      <c r="AH19" s="252"/>
      <c r="AI19" s="253"/>
      <c r="AJ19" s="254"/>
      <c r="AK19" s="255"/>
      <c r="AL19" s="251"/>
      <c r="AM19" s="252"/>
      <c r="AN19" s="253"/>
      <c r="AO19" s="254"/>
      <c r="AP19" s="250"/>
      <c r="AQ19" s="251"/>
      <c r="AR19" s="252"/>
      <c r="AS19" s="253"/>
      <c r="AT19" s="254"/>
      <c r="AU19" s="255"/>
      <c r="AV19" s="251"/>
      <c r="AW19" s="252"/>
      <c r="AX19" s="253"/>
      <c r="AY19" s="256"/>
      <c r="AZ19" s="250"/>
      <c r="BA19" s="251"/>
      <c r="BB19" s="252"/>
      <c r="BC19" s="253"/>
      <c r="BD19" s="254"/>
      <c r="BE19" s="255"/>
      <c r="BF19" s="251"/>
      <c r="BG19" s="252"/>
      <c r="BH19" s="253"/>
      <c r="BI19" s="254"/>
      <c r="BJ19" s="250"/>
      <c r="BK19" s="251"/>
      <c r="BL19" s="252"/>
      <c r="BM19" s="253"/>
      <c r="BN19" s="254"/>
      <c r="BO19" s="255"/>
      <c r="BP19" s="251"/>
      <c r="BQ19" s="252"/>
      <c r="BR19" s="253"/>
      <c r="BS19" s="256"/>
      <c r="BT19" s="250"/>
      <c r="BU19" s="251"/>
      <c r="BV19" s="252"/>
      <c r="BW19" s="253"/>
      <c r="BX19" s="254"/>
      <c r="BY19" s="255"/>
      <c r="BZ19" s="251"/>
      <c r="CA19" s="252"/>
      <c r="CB19" s="253"/>
      <c r="CC19" s="254"/>
      <c r="CD19" s="250"/>
      <c r="CE19" s="251"/>
      <c r="CF19" s="252"/>
      <c r="CG19" s="253"/>
      <c r="CH19" s="254"/>
      <c r="CI19" s="255"/>
      <c r="CJ19" s="251"/>
      <c r="CK19" s="252"/>
      <c r="CL19" s="253"/>
      <c r="CM19" s="256"/>
      <c r="CN19" s="250"/>
      <c r="CO19" s="251"/>
      <c r="CP19" s="252"/>
      <c r="CQ19" s="253"/>
      <c r="CR19" s="254"/>
      <c r="CS19" s="255"/>
      <c r="CT19" s="251"/>
      <c r="CU19" s="252"/>
      <c r="CV19" s="253"/>
      <c r="CW19" s="254"/>
      <c r="CX19" s="250"/>
      <c r="CY19" s="251"/>
      <c r="CZ19" s="252"/>
      <c r="DA19" s="253"/>
      <c r="DB19" s="254"/>
      <c r="DC19" s="255"/>
      <c r="DD19" s="251"/>
      <c r="DE19" s="252"/>
      <c r="DF19" s="253"/>
      <c r="DG19" s="256"/>
      <c r="DH19" s="250"/>
      <c r="DI19" s="251"/>
      <c r="DJ19" s="252"/>
      <c r="DK19" s="253"/>
      <c r="DL19" s="254"/>
      <c r="DM19" s="255"/>
      <c r="DN19" s="251"/>
      <c r="DO19" s="252"/>
      <c r="DP19" s="253"/>
      <c r="DQ19" s="254"/>
      <c r="DS19" s="7" t="str">
        <f t="shared" si="0"/>
        <v/>
      </c>
      <c r="DT19" s="7" t="str">
        <f t="shared" si="1"/>
        <v/>
      </c>
      <c r="DU19" s="7" t="str">
        <f t="shared" si="2"/>
        <v/>
      </c>
      <c r="DV19" s="7" t="str">
        <f t="shared" si="3"/>
        <v/>
      </c>
      <c r="DW19" s="7" t="str">
        <f t="shared" si="4"/>
        <v/>
      </c>
      <c r="DX19" s="7" t="str">
        <f t="shared" si="5"/>
        <v/>
      </c>
      <c r="DY19" s="7" t="str">
        <f t="shared" si="6"/>
        <v/>
      </c>
      <c r="DZ19" s="7" t="str">
        <f t="shared" si="7"/>
        <v/>
      </c>
      <c r="EA19" s="7" t="str">
        <f t="shared" si="8"/>
        <v/>
      </c>
      <c r="EB19" s="7" t="str">
        <f t="shared" si="9"/>
        <v/>
      </c>
      <c r="EC19" s="7" t="str">
        <f t="shared" si="10"/>
        <v/>
      </c>
      <c r="ED19" s="7" t="str">
        <f t="shared" si="11"/>
        <v/>
      </c>
      <c r="EE19" s="7" t="str">
        <f t="shared" si="12"/>
        <v/>
      </c>
      <c r="EF19" s="7" t="str">
        <f t="shared" si="13"/>
        <v/>
      </c>
      <c r="EG19" s="7" t="str">
        <f t="shared" si="14"/>
        <v/>
      </c>
      <c r="EH19" s="7" t="str">
        <f t="shared" si="15"/>
        <v/>
      </c>
      <c r="EI19" s="7" t="str">
        <f t="shared" si="16"/>
        <v/>
      </c>
      <c r="EJ19" s="7" t="str">
        <f t="shared" si="17"/>
        <v/>
      </c>
      <c r="EK19" s="7" t="str">
        <f t="shared" si="18"/>
        <v/>
      </c>
      <c r="EL19" s="7" t="str">
        <f t="shared" si="19"/>
        <v/>
      </c>
      <c r="EM19" s="7" t="str">
        <f t="shared" si="20"/>
        <v/>
      </c>
      <c r="EN19" s="7" t="str">
        <f t="shared" si="21"/>
        <v/>
      </c>
      <c r="EO19" s="7" t="str">
        <f t="shared" si="22"/>
        <v/>
      </c>
      <c r="EP19" s="7" t="str">
        <f t="shared" si="23"/>
        <v/>
      </c>
    </row>
    <row r="20" spans="1:146" ht="13.8" thickBot="1">
      <c r="A20" s="259" t="s">
        <v>91</v>
      </c>
      <c r="B20" s="243"/>
      <c r="C20" s="244"/>
      <c r="D20" s="245"/>
      <c r="E20" s="246"/>
      <c r="F20" s="247"/>
      <c r="G20" s="248"/>
      <c r="H20" s="244"/>
      <c r="I20" s="245"/>
      <c r="J20" s="246"/>
      <c r="K20" s="249"/>
      <c r="L20" s="243"/>
      <c r="M20" s="244"/>
      <c r="N20" s="245"/>
      <c r="O20" s="246"/>
      <c r="P20" s="247"/>
      <c r="Q20" s="248"/>
      <c r="R20" s="244"/>
      <c r="S20" s="245"/>
      <c r="T20" s="246"/>
      <c r="U20" s="247"/>
      <c r="V20" s="243"/>
      <c r="W20" s="244"/>
      <c r="X20" s="245"/>
      <c r="Y20" s="246"/>
      <c r="Z20" s="247"/>
      <c r="AA20" s="248"/>
      <c r="AB20" s="244"/>
      <c r="AC20" s="245"/>
      <c r="AD20" s="246"/>
      <c r="AE20" s="249"/>
      <c r="AF20" s="243"/>
      <c r="AG20" s="244"/>
      <c r="AH20" s="245"/>
      <c r="AI20" s="246"/>
      <c r="AJ20" s="247"/>
      <c r="AK20" s="248"/>
      <c r="AL20" s="244"/>
      <c r="AM20" s="245"/>
      <c r="AN20" s="246"/>
      <c r="AO20" s="247"/>
      <c r="AP20" s="243"/>
      <c r="AQ20" s="244"/>
      <c r="AR20" s="245"/>
      <c r="AS20" s="246"/>
      <c r="AT20" s="247"/>
      <c r="AU20" s="248"/>
      <c r="AV20" s="244"/>
      <c r="AW20" s="245"/>
      <c r="AX20" s="246"/>
      <c r="AY20" s="249"/>
      <c r="AZ20" s="243"/>
      <c r="BA20" s="244"/>
      <c r="BB20" s="245"/>
      <c r="BC20" s="246"/>
      <c r="BD20" s="247"/>
      <c r="BE20" s="248"/>
      <c r="BF20" s="244"/>
      <c r="BG20" s="245"/>
      <c r="BH20" s="246"/>
      <c r="BI20" s="247"/>
      <c r="BJ20" s="243"/>
      <c r="BK20" s="244"/>
      <c r="BL20" s="245"/>
      <c r="BM20" s="246"/>
      <c r="BN20" s="247"/>
      <c r="BO20" s="248"/>
      <c r="BP20" s="244"/>
      <c r="BQ20" s="245"/>
      <c r="BR20" s="246"/>
      <c r="BS20" s="249"/>
      <c r="BT20" s="243"/>
      <c r="BU20" s="244"/>
      <c r="BV20" s="245"/>
      <c r="BW20" s="246"/>
      <c r="BX20" s="247"/>
      <c r="BY20" s="248"/>
      <c r="BZ20" s="244"/>
      <c r="CA20" s="245"/>
      <c r="CB20" s="246"/>
      <c r="CC20" s="247"/>
      <c r="CD20" s="243"/>
      <c r="CE20" s="244"/>
      <c r="CF20" s="245"/>
      <c r="CG20" s="246"/>
      <c r="CH20" s="247"/>
      <c r="CI20" s="248"/>
      <c r="CJ20" s="244"/>
      <c r="CK20" s="245"/>
      <c r="CL20" s="246"/>
      <c r="CM20" s="249"/>
      <c r="CN20" s="243"/>
      <c r="CO20" s="244"/>
      <c r="CP20" s="245"/>
      <c r="CQ20" s="246"/>
      <c r="CR20" s="247"/>
      <c r="CS20" s="248"/>
      <c r="CT20" s="244"/>
      <c r="CU20" s="245"/>
      <c r="CV20" s="246"/>
      <c r="CW20" s="247"/>
      <c r="CX20" s="243"/>
      <c r="CY20" s="244"/>
      <c r="CZ20" s="245"/>
      <c r="DA20" s="246"/>
      <c r="DB20" s="247"/>
      <c r="DC20" s="248"/>
      <c r="DD20" s="244"/>
      <c r="DE20" s="245"/>
      <c r="DF20" s="246"/>
      <c r="DG20" s="249"/>
      <c r="DH20" s="243"/>
      <c r="DI20" s="244"/>
      <c r="DJ20" s="245"/>
      <c r="DK20" s="246"/>
      <c r="DL20" s="247"/>
      <c r="DM20" s="248"/>
      <c r="DN20" s="244"/>
      <c r="DO20" s="245"/>
      <c r="DP20" s="246"/>
      <c r="DQ20" s="247"/>
      <c r="DS20" s="7" t="str">
        <f t="shared" si="0"/>
        <v/>
      </c>
      <c r="DT20" s="7" t="str">
        <f t="shared" si="1"/>
        <v/>
      </c>
      <c r="DU20" s="7" t="str">
        <f t="shared" si="2"/>
        <v/>
      </c>
      <c r="DV20" s="7" t="str">
        <f t="shared" si="3"/>
        <v/>
      </c>
      <c r="DW20" s="7" t="str">
        <f t="shared" si="4"/>
        <v/>
      </c>
      <c r="DX20" s="7" t="str">
        <f t="shared" si="5"/>
        <v/>
      </c>
      <c r="DY20" s="7" t="str">
        <f t="shared" si="6"/>
        <v/>
      </c>
      <c r="DZ20" s="7" t="str">
        <f t="shared" si="7"/>
        <v/>
      </c>
      <c r="EA20" s="7" t="str">
        <f t="shared" si="8"/>
        <v/>
      </c>
      <c r="EB20" s="7" t="str">
        <f t="shared" si="9"/>
        <v/>
      </c>
      <c r="EC20" s="7" t="str">
        <f t="shared" si="10"/>
        <v/>
      </c>
      <c r="ED20" s="7" t="str">
        <f t="shared" si="11"/>
        <v/>
      </c>
      <c r="EE20" s="7" t="str">
        <f t="shared" si="12"/>
        <v/>
      </c>
      <c r="EF20" s="7" t="str">
        <f t="shared" si="13"/>
        <v/>
      </c>
      <c r="EG20" s="7" t="str">
        <f t="shared" si="14"/>
        <v/>
      </c>
      <c r="EH20" s="7" t="str">
        <f t="shared" si="15"/>
        <v/>
      </c>
      <c r="EI20" s="7" t="str">
        <f t="shared" si="16"/>
        <v/>
      </c>
      <c r="EJ20" s="7" t="str">
        <f t="shared" si="17"/>
        <v/>
      </c>
      <c r="EK20" s="7" t="str">
        <f t="shared" si="18"/>
        <v/>
      </c>
      <c r="EL20" s="7" t="str">
        <f t="shared" si="19"/>
        <v/>
      </c>
      <c r="EM20" s="7" t="str">
        <f t="shared" si="20"/>
        <v/>
      </c>
      <c r="EN20" s="7" t="str">
        <f t="shared" si="21"/>
        <v/>
      </c>
      <c r="EO20" s="7" t="str">
        <f t="shared" si="22"/>
        <v/>
      </c>
      <c r="EP20" s="7" t="str">
        <f t="shared" si="23"/>
        <v/>
      </c>
    </row>
    <row r="22" spans="1:146">
      <c r="DS22" s="5" t="str">
        <f t="shared" ref="DS22:DS39" si="24">IF(F3="","",F3)</f>
        <v>番号</v>
      </c>
      <c r="DT22" s="5" t="str">
        <f t="shared" ref="DT22:DT39" si="25">IF(K3="","",K3)</f>
        <v>番号</v>
      </c>
      <c r="DU22" s="5" t="str">
        <f t="shared" ref="DU22:DU39" si="26">IF(P3="","",P3)</f>
        <v>番号</v>
      </c>
      <c r="DV22" s="5" t="str">
        <f t="shared" ref="DV22:DV39" si="27">IF(U3="","",U3)</f>
        <v>番号</v>
      </c>
      <c r="DW22" s="5" t="str">
        <f t="shared" ref="DW22:DW39" si="28">IF(Z3="","",Z3)</f>
        <v>番号</v>
      </c>
      <c r="DX22" s="5" t="str">
        <f t="shared" ref="DX22:DX39" si="29">IF(AE3="","",AE3)</f>
        <v>番号</v>
      </c>
      <c r="DY22" s="5" t="str">
        <f t="shared" ref="DY22:DY39" si="30">IF(AJ3="","",AJ3)</f>
        <v>番号</v>
      </c>
      <c r="DZ22" s="5" t="str">
        <f t="shared" ref="DZ22:DZ39" si="31">IF(AO3="","",AO3)</f>
        <v>番号</v>
      </c>
      <c r="EA22" s="5" t="str">
        <f t="shared" ref="EA22:EA39" si="32">IF(AT3="","",AT3)</f>
        <v>番号</v>
      </c>
      <c r="EB22" s="5" t="str">
        <f t="shared" ref="EB22:EB39" si="33">IF(AY3="","",AY3)</f>
        <v>番号</v>
      </c>
      <c r="EC22" s="5" t="str">
        <f t="shared" ref="EC22:EC39" si="34">IF(BD3="","",BD3)</f>
        <v>番号</v>
      </c>
      <c r="ED22" s="5" t="str">
        <f t="shared" ref="ED22:ED39" si="35">IF(BI3="","",BI3)</f>
        <v>番号</v>
      </c>
      <c r="EE22" s="5" t="str">
        <f t="shared" ref="EE22:EE39" si="36">IF(BN3="","",BN3)</f>
        <v>番号</v>
      </c>
      <c r="EF22" s="5" t="str">
        <f t="shared" ref="EF22:EF39" si="37">IF(BS3="","",BS3)</f>
        <v>番号</v>
      </c>
      <c r="EG22" s="5" t="str">
        <f t="shared" ref="EG22:EG39" si="38">IF(BX3="","",BX3)</f>
        <v>番号</v>
      </c>
      <c r="EH22" s="5" t="str">
        <f t="shared" ref="EH22:EH39" si="39">IF(CC3="","",CC3)</f>
        <v>番号</v>
      </c>
      <c r="EI22" s="5" t="str">
        <f t="shared" ref="EI22:EI39" si="40">IF(CH3="","",CH3)</f>
        <v>番号</v>
      </c>
      <c r="EJ22" s="5" t="str">
        <f t="shared" ref="EJ22:EJ39" si="41">IF(CM3="","",CM3)</f>
        <v>番号</v>
      </c>
      <c r="EK22" s="5" t="str">
        <f t="shared" ref="EK22:EK39" si="42">IF(CR3="","",CR3)</f>
        <v>番号</v>
      </c>
      <c r="EL22" s="5" t="str">
        <f t="shared" ref="EL22:EL39" si="43">IF(CW3="","",CW3)</f>
        <v>番号</v>
      </c>
      <c r="EM22" s="5" t="str">
        <f t="shared" ref="EM22:EM39" si="44">IF(DB3="","",DB3)</f>
        <v>番号</v>
      </c>
      <c r="EN22" s="5" t="str">
        <f t="shared" ref="EN22:EN39" si="45">IF(DG3="","",DG3)</f>
        <v>番号</v>
      </c>
      <c r="EO22" s="5" t="str">
        <f t="shared" ref="EO22:EO39" si="46">IF(DL3="","",DL3)</f>
        <v>番号</v>
      </c>
      <c r="EP22" s="5" t="str">
        <f t="shared" ref="EP22:EP39" si="47">IF(DQ3="","",DQ3)</f>
        <v>番号</v>
      </c>
    </row>
    <row r="23" spans="1:146">
      <c r="DS23" s="5" t="str">
        <f t="shared" si="24"/>
        <v/>
      </c>
      <c r="DT23" s="5" t="str">
        <f t="shared" si="25"/>
        <v/>
      </c>
      <c r="DU23" s="5" t="str">
        <f t="shared" si="26"/>
        <v/>
      </c>
      <c r="DV23" s="5" t="str">
        <f t="shared" si="27"/>
        <v/>
      </c>
      <c r="DW23" s="5" t="str">
        <f t="shared" si="28"/>
        <v/>
      </c>
      <c r="DX23" s="5" t="str">
        <f t="shared" si="29"/>
        <v/>
      </c>
      <c r="DY23" s="5" t="str">
        <f t="shared" si="30"/>
        <v/>
      </c>
      <c r="DZ23" s="5" t="str">
        <f t="shared" si="31"/>
        <v/>
      </c>
      <c r="EA23" s="5" t="str">
        <f t="shared" si="32"/>
        <v/>
      </c>
      <c r="EB23" s="5" t="str">
        <f t="shared" si="33"/>
        <v/>
      </c>
      <c r="EC23" s="5" t="str">
        <f t="shared" si="34"/>
        <v/>
      </c>
      <c r="ED23" s="5" t="str">
        <f t="shared" si="35"/>
        <v/>
      </c>
      <c r="EE23" s="5" t="str">
        <f t="shared" si="36"/>
        <v/>
      </c>
      <c r="EF23" s="5" t="str">
        <f t="shared" si="37"/>
        <v/>
      </c>
      <c r="EG23" s="5" t="str">
        <f t="shared" si="38"/>
        <v/>
      </c>
      <c r="EH23" s="5" t="str">
        <f t="shared" si="39"/>
        <v/>
      </c>
      <c r="EI23" s="5" t="str">
        <f t="shared" si="40"/>
        <v/>
      </c>
      <c r="EJ23" s="5" t="str">
        <f t="shared" si="41"/>
        <v/>
      </c>
      <c r="EK23" s="5" t="str">
        <f t="shared" si="42"/>
        <v/>
      </c>
      <c r="EL23" s="5" t="str">
        <f t="shared" si="43"/>
        <v/>
      </c>
      <c r="EM23" s="5" t="str">
        <f t="shared" si="44"/>
        <v/>
      </c>
      <c r="EN23" s="5" t="str">
        <f t="shared" si="45"/>
        <v/>
      </c>
      <c r="EO23" s="5" t="str">
        <f t="shared" si="46"/>
        <v/>
      </c>
      <c r="EP23" s="5" t="str">
        <f t="shared" si="47"/>
        <v/>
      </c>
    </row>
    <row r="24" spans="1:146">
      <c r="DS24" s="5" t="str">
        <f t="shared" si="24"/>
        <v/>
      </c>
      <c r="DT24" s="5" t="str">
        <f t="shared" si="25"/>
        <v/>
      </c>
      <c r="DU24" s="5" t="str">
        <f t="shared" si="26"/>
        <v/>
      </c>
      <c r="DV24" s="5" t="str">
        <f t="shared" si="27"/>
        <v/>
      </c>
      <c r="DW24" s="5" t="str">
        <f t="shared" si="28"/>
        <v/>
      </c>
      <c r="DX24" s="5" t="str">
        <f t="shared" si="29"/>
        <v/>
      </c>
      <c r="DY24" s="5" t="str">
        <f t="shared" si="30"/>
        <v/>
      </c>
      <c r="DZ24" s="5" t="str">
        <f t="shared" si="31"/>
        <v/>
      </c>
      <c r="EA24" s="5" t="str">
        <f t="shared" si="32"/>
        <v/>
      </c>
      <c r="EB24" s="5" t="str">
        <f t="shared" si="33"/>
        <v/>
      </c>
      <c r="EC24" s="5" t="str">
        <f t="shared" si="34"/>
        <v/>
      </c>
      <c r="ED24" s="5" t="str">
        <f t="shared" si="35"/>
        <v/>
      </c>
      <c r="EE24" s="5" t="str">
        <f t="shared" si="36"/>
        <v/>
      </c>
      <c r="EF24" s="5" t="str">
        <f t="shared" si="37"/>
        <v/>
      </c>
      <c r="EG24" s="5" t="str">
        <f t="shared" si="38"/>
        <v/>
      </c>
      <c r="EH24" s="5" t="str">
        <f t="shared" si="39"/>
        <v/>
      </c>
      <c r="EI24" s="5" t="str">
        <f t="shared" si="40"/>
        <v/>
      </c>
      <c r="EJ24" s="5" t="str">
        <f t="shared" si="41"/>
        <v/>
      </c>
      <c r="EK24" s="5" t="str">
        <f t="shared" si="42"/>
        <v/>
      </c>
      <c r="EL24" s="5" t="str">
        <f t="shared" si="43"/>
        <v/>
      </c>
      <c r="EM24" s="5" t="str">
        <f t="shared" si="44"/>
        <v/>
      </c>
      <c r="EN24" s="5" t="str">
        <f t="shared" si="45"/>
        <v/>
      </c>
      <c r="EO24" s="5" t="str">
        <f t="shared" si="46"/>
        <v/>
      </c>
      <c r="EP24" s="5" t="str">
        <f t="shared" si="47"/>
        <v/>
      </c>
    </row>
    <row r="25" spans="1:146">
      <c r="DS25" s="5" t="str">
        <f t="shared" si="24"/>
        <v/>
      </c>
      <c r="DT25" s="5" t="str">
        <f t="shared" si="25"/>
        <v/>
      </c>
      <c r="DU25" s="5" t="str">
        <f t="shared" si="26"/>
        <v/>
      </c>
      <c r="DV25" s="5" t="str">
        <f t="shared" si="27"/>
        <v/>
      </c>
      <c r="DW25" s="5" t="str">
        <f t="shared" si="28"/>
        <v/>
      </c>
      <c r="DX25" s="5" t="str">
        <f t="shared" si="29"/>
        <v/>
      </c>
      <c r="DY25" s="5" t="str">
        <f t="shared" si="30"/>
        <v/>
      </c>
      <c r="DZ25" s="5" t="str">
        <f t="shared" si="31"/>
        <v/>
      </c>
      <c r="EA25" s="5" t="str">
        <f t="shared" si="32"/>
        <v/>
      </c>
      <c r="EB25" s="5" t="str">
        <f t="shared" si="33"/>
        <v/>
      </c>
      <c r="EC25" s="5" t="str">
        <f t="shared" si="34"/>
        <v/>
      </c>
      <c r="ED25" s="5" t="str">
        <f t="shared" si="35"/>
        <v/>
      </c>
      <c r="EE25" s="5" t="str">
        <f t="shared" si="36"/>
        <v/>
      </c>
      <c r="EF25" s="5" t="str">
        <f t="shared" si="37"/>
        <v/>
      </c>
      <c r="EG25" s="5" t="str">
        <f t="shared" si="38"/>
        <v/>
      </c>
      <c r="EH25" s="5" t="str">
        <f t="shared" si="39"/>
        <v/>
      </c>
      <c r="EI25" s="5" t="str">
        <f t="shared" si="40"/>
        <v/>
      </c>
      <c r="EJ25" s="5" t="str">
        <f t="shared" si="41"/>
        <v/>
      </c>
      <c r="EK25" s="5" t="str">
        <f t="shared" si="42"/>
        <v/>
      </c>
      <c r="EL25" s="5" t="str">
        <f t="shared" si="43"/>
        <v/>
      </c>
      <c r="EM25" s="5" t="str">
        <f t="shared" si="44"/>
        <v/>
      </c>
      <c r="EN25" s="5" t="str">
        <f t="shared" si="45"/>
        <v/>
      </c>
      <c r="EO25" s="5" t="str">
        <f t="shared" si="46"/>
        <v/>
      </c>
      <c r="EP25" s="5" t="str">
        <f t="shared" si="47"/>
        <v/>
      </c>
    </row>
    <row r="26" spans="1:146">
      <c r="DS26" s="5" t="str">
        <f t="shared" si="24"/>
        <v/>
      </c>
      <c r="DT26" s="5" t="str">
        <f t="shared" si="25"/>
        <v/>
      </c>
      <c r="DU26" s="5" t="str">
        <f t="shared" si="26"/>
        <v/>
      </c>
      <c r="DV26" s="5" t="str">
        <f t="shared" si="27"/>
        <v/>
      </c>
      <c r="DW26" s="5" t="str">
        <f t="shared" si="28"/>
        <v/>
      </c>
      <c r="DX26" s="5" t="str">
        <f t="shared" si="29"/>
        <v/>
      </c>
      <c r="DY26" s="5" t="str">
        <f t="shared" si="30"/>
        <v/>
      </c>
      <c r="DZ26" s="5" t="str">
        <f t="shared" si="31"/>
        <v/>
      </c>
      <c r="EA26" s="5" t="str">
        <f t="shared" si="32"/>
        <v/>
      </c>
      <c r="EB26" s="5" t="str">
        <f t="shared" si="33"/>
        <v/>
      </c>
      <c r="EC26" s="5" t="str">
        <f t="shared" si="34"/>
        <v/>
      </c>
      <c r="ED26" s="5" t="str">
        <f t="shared" si="35"/>
        <v/>
      </c>
      <c r="EE26" s="5" t="str">
        <f t="shared" si="36"/>
        <v/>
      </c>
      <c r="EF26" s="5" t="str">
        <f t="shared" si="37"/>
        <v/>
      </c>
      <c r="EG26" s="5" t="str">
        <f t="shared" si="38"/>
        <v/>
      </c>
      <c r="EH26" s="5" t="str">
        <f t="shared" si="39"/>
        <v/>
      </c>
      <c r="EI26" s="5" t="str">
        <f t="shared" si="40"/>
        <v/>
      </c>
      <c r="EJ26" s="5" t="str">
        <f t="shared" si="41"/>
        <v/>
      </c>
      <c r="EK26" s="5" t="str">
        <f t="shared" si="42"/>
        <v/>
      </c>
      <c r="EL26" s="5" t="str">
        <f t="shared" si="43"/>
        <v/>
      </c>
      <c r="EM26" s="5" t="str">
        <f t="shared" si="44"/>
        <v/>
      </c>
      <c r="EN26" s="5" t="str">
        <f t="shared" si="45"/>
        <v/>
      </c>
      <c r="EO26" s="5" t="str">
        <f t="shared" si="46"/>
        <v/>
      </c>
      <c r="EP26" s="5" t="str">
        <f t="shared" si="47"/>
        <v/>
      </c>
    </row>
    <row r="27" spans="1:146">
      <c r="DS27" s="5" t="str">
        <f t="shared" si="24"/>
        <v/>
      </c>
      <c r="DT27" s="5" t="str">
        <f t="shared" si="25"/>
        <v/>
      </c>
      <c r="DU27" s="5" t="str">
        <f t="shared" si="26"/>
        <v/>
      </c>
      <c r="DV27" s="5" t="str">
        <f t="shared" si="27"/>
        <v/>
      </c>
      <c r="DW27" s="5" t="str">
        <f t="shared" si="28"/>
        <v/>
      </c>
      <c r="DX27" s="5" t="str">
        <f t="shared" si="29"/>
        <v/>
      </c>
      <c r="DY27" s="5" t="str">
        <f t="shared" si="30"/>
        <v/>
      </c>
      <c r="DZ27" s="5" t="str">
        <f t="shared" si="31"/>
        <v/>
      </c>
      <c r="EA27" s="5" t="str">
        <f t="shared" si="32"/>
        <v/>
      </c>
      <c r="EB27" s="5" t="str">
        <f t="shared" si="33"/>
        <v/>
      </c>
      <c r="EC27" s="5" t="str">
        <f t="shared" si="34"/>
        <v/>
      </c>
      <c r="ED27" s="5" t="str">
        <f t="shared" si="35"/>
        <v/>
      </c>
      <c r="EE27" s="5" t="str">
        <f t="shared" si="36"/>
        <v/>
      </c>
      <c r="EF27" s="5" t="str">
        <f t="shared" si="37"/>
        <v/>
      </c>
      <c r="EG27" s="5" t="str">
        <f t="shared" si="38"/>
        <v/>
      </c>
      <c r="EH27" s="5" t="str">
        <f t="shared" si="39"/>
        <v/>
      </c>
      <c r="EI27" s="5" t="str">
        <f t="shared" si="40"/>
        <v/>
      </c>
      <c r="EJ27" s="5" t="str">
        <f t="shared" si="41"/>
        <v/>
      </c>
      <c r="EK27" s="5" t="str">
        <f t="shared" si="42"/>
        <v/>
      </c>
      <c r="EL27" s="5" t="str">
        <f t="shared" si="43"/>
        <v/>
      </c>
      <c r="EM27" s="5" t="str">
        <f t="shared" si="44"/>
        <v/>
      </c>
      <c r="EN27" s="5" t="str">
        <f t="shared" si="45"/>
        <v/>
      </c>
      <c r="EO27" s="5" t="str">
        <f t="shared" si="46"/>
        <v/>
      </c>
      <c r="EP27" s="5" t="str">
        <f t="shared" si="47"/>
        <v/>
      </c>
    </row>
    <row r="28" spans="1:146">
      <c r="DS28" s="5" t="str">
        <f t="shared" si="24"/>
        <v/>
      </c>
      <c r="DT28" s="5" t="str">
        <f t="shared" si="25"/>
        <v/>
      </c>
      <c r="DU28" s="5" t="str">
        <f t="shared" si="26"/>
        <v/>
      </c>
      <c r="DV28" s="5" t="str">
        <f t="shared" si="27"/>
        <v/>
      </c>
      <c r="DW28" s="5" t="str">
        <f t="shared" si="28"/>
        <v/>
      </c>
      <c r="DX28" s="5" t="str">
        <f t="shared" si="29"/>
        <v/>
      </c>
      <c r="DY28" s="5" t="str">
        <f t="shared" si="30"/>
        <v/>
      </c>
      <c r="DZ28" s="5" t="str">
        <f t="shared" si="31"/>
        <v/>
      </c>
      <c r="EA28" s="5" t="str">
        <f t="shared" si="32"/>
        <v/>
      </c>
      <c r="EB28" s="5" t="str">
        <f t="shared" si="33"/>
        <v/>
      </c>
      <c r="EC28" s="5" t="str">
        <f t="shared" si="34"/>
        <v/>
      </c>
      <c r="ED28" s="5" t="str">
        <f t="shared" si="35"/>
        <v/>
      </c>
      <c r="EE28" s="5" t="str">
        <f t="shared" si="36"/>
        <v/>
      </c>
      <c r="EF28" s="5" t="str">
        <f t="shared" si="37"/>
        <v/>
      </c>
      <c r="EG28" s="5" t="str">
        <f t="shared" si="38"/>
        <v/>
      </c>
      <c r="EH28" s="5" t="str">
        <f t="shared" si="39"/>
        <v/>
      </c>
      <c r="EI28" s="5" t="str">
        <f t="shared" si="40"/>
        <v/>
      </c>
      <c r="EJ28" s="5" t="str">
        <f t="shared" si="41"/>
        <v/>
      </c>
      <c r="EK28" s="5" t="str">
        <f t="shared" si="42"/>
        <v/>
      </c>
      <c r="EL28" s="5" t="str">
        <f t="shared" si="43"/>
        <v/>
      </c>
      <c r="EM28" s="5" t="str">
        <f t="shared" si="44"/>
        <v/>
      </c>
      <c r="EN28" s="5" t="str">
        <f t="shared" si="45"/>
        <v/>
      </c>
      <c r="EO28" s="5" t="str">
        <f t="shared" si="46"/>
        <v/>
      </c>
      <c r="EP28" s="5" t="str">
        <f t="shared" si="47"/>
        <v/>
      </c>
    </row>
    <row r="29" spans="1:146">
      <c r="DS29" s="5" t="str">
        <f t="shared" si="24"/>
        <v/>
      </c>
      <c r="DT29" s="5" t="str">
        <f t="shared" si="25"/>
        <v/>
      </c>
      <c r="DU29" s="5" t="str">
        <f t="shared" si="26"/>
        <v/>
      </c>
      <c r="DV29" s="5" t="str">
        <f t="shared" si="27"/>
        <v/>
      </c>
      <c r="DW29" s="5" t="str">
        <f t="shared" si="28"/>
        <v/>
      </c>
      <c r="DX29" s="5" t="str">
        <f t="shared" si="29"/>
        <v/>
      </c>
      <c r="DY29" s="5" t="str">
        <f t="shared" si="30"/>
        <v/>
      </c>
      <c r="DZ29" s="5" t="str">
        <f t="shared" si="31"/>
        <v/>
      </c>
      <c r="EA29" s="5" t="str">
        <f t="shared" si="32"/>
        <v/>
      </c>
      <c r="EB29" s="5" t="str">
        <f t="shared" si="33"/>
        <v/>
      </c>
      <c r="EC29" s="5" t="str">
        <f t="shared" si="34"/>
        <v/>
      </c>
      <c r="ED29" s="5" t="str">
        <f t="shared" si="35"/>
        <v/>
      </c>
      <c r="EE29" s="5" t="str">
        <f t="shared" si="36"/>
        <v/>
      </c>
      <c r="EF29" s="5" t="str">
        <f t="shared" si="37"/>
        <v/>
      </c>
      <c r="EG29" s="5" t="str">
        <f t="shared" si="38"/>
        <v/>
      </c>
      <c r="EH29" s="5" t="str">
        <f t="shared" si="39"/>
        <v/>
      </c>
      <c r="EI29" s="5" t="str">
        <f t="shared" si="40"/>
        <v/>
      </c>
      <c r="EJ29" s="5" t="str">
        <f t="shared" si="41"/>
        <v/>
      </c>
      <c r="EK29" s="5" t="str">
        <f t="shared" si="42"/>
        <v/>
      </c>
      <c r="EL29" s="5" t="str">
        <f t="shared" si="43"/>
        <v/>
      </c>
      <c r="EM29" s="5" t="str">
        <f t="shared" si="44"/>
        <v/>
      </c>
      <c r="EN29" s="5" t="str">
        <f t="shared" si="45"/>
        <v/>
      </c>
      <c r="EO29" s="5" t="str">
        <f t="shared" si="46"/>
        <v/>
      </c>
      <c r="EP29" s="5" t="str">
        <f t="shared" si="47"/>
        <v/>
      </c>
    </row>
    <row r="30" spans="1:146">
      <c r="DS30" s="5" t="str">
        <f t="shared" si="24"/>
        <v/>
      </c>
      <c r="DT30" s="5" t="str">
        <f t="shared" si="25"/>
        <v/>
      </c>
      <c r="DU30" s="5" t="str">
        <f t="shared" si="26"/>
        <v/>
      </c>
      <c r="DV30" s="5" t="str">
        <f t="shared" si="27"/>
        <v/>
      </c>
      <c r="DW30" s="5" t="str">
        <f t="shared" si="28"/>
        <v/>
      </c>
      <c r="DX30" s="5" t="str">
        <f t="shared" si="29"/>
        <v/>
      </c>
      <c r="DY30" s="5" t="str">
        <f t="shared" si="30"/>
        <v/>
      </c>
      <c r="DZ30" s="5" t="str">
        <f t="shared" si="31"/>
        <v/>
      </c>
      <c r="EA30" s="5" t="str">
        <f t="shared" si="32"/>
        <v/>
      </c>
      <c r="EB30" s="5" t="str">
        <f t="shared" si="33"/>
        <v/>
      </c>
      <c r="EC30" s="5" t="str">
        <f t="shared" si="34"/>
        <v/>
      </c>
      <c r="ED30" s="5" t="str">
        <f t="shared" si="35"/>
        <v/>
      </c>
      <c r="EE30" s="5" t="str">
        <f t="shared" si="36"/>
        <v/>
      </c>
      <c r="EF30" s="5" t="str">
        <f t="shared" si="37"/>
        <v/>
      </c>
      <c r="EG30" s="5" t="str">
        <f t="shared" si="38"/>
        <v/>
      </c>
      <c r="EH30" s="5" t="str">
        <f t="shared" si="39"/>
        <v/>
      </c>
      <c r="EI30" s="5" t="str">
        <f t="shared" si="40"/>
        <v/>
      </c>
      <c r="EJ30" s="5" t="str">
        <f t="shared" si="41"/>
        <v/>
      </c>
      <c r="EK30" s="5" t="str">
        <f t="shared" si="42"/>
        <v/>
      </c>
      <c r="EL30" s="5" t="str">
        <f t="shared" si="43"/>
        <v/>
      </c>
      <c r="EM30" s="5" t="str">
        <f t="shared" si="44"/>
        <v/>
      </c>
      <c r="EN30" s="5" t="str">
        <f t="shared" si="45"/>
        <v/>
      </c>
      <c r="EO30" s="5" t="str">
        <f t="shared" si="46"/>
        <v/>
      </c>
      <c r="EP30" s="5" t="str">
        <f t="shared" si="47"/>
        <v/>
      </c>
    </row>
    <row r="31" spans="1:146">
      <c r="DS31" s="5" t="str">
        <f t="shared" si="24"/>
        <v/>
      </c>
      <c r="DT31" s="5" t="str">
        <f t="shared" si="25"/>
        <v/>
      </c>
      <c r="DU31" s="5" t="str">
        <f t="shared" si="26"/>
        <v/>
      </c>
      <c r="DV31" s="5" t="str">
        <f t="shared" si="27"/>
        <v/>
      </c>
      <c r="DW31" s="5" t="str">
        <f t="shared" si="28"/>
        <v/>
      </c>
      <c r="DX31" s="5" t="str">
        <f t="shared" si="29"/>
        <v/>
      </c>
      <c r="DY31" s="5" t="str">
        <f t="shared" si="30"/>
        <v/>
      </c>
      <c r="DZ31" s="5" t="str">
        <f t="shared" si="31"/>
        <v/>
      </c>
      <c r="EA31" s="5" t="str">
        <f t="shared" si="32"/>
        <v/>
      </c>
      <c r="EB31" s="5" t="str">
        <f t="shared" si="33"/>
        <v/>
      </c>
      <c r="EC31" s="5" t="str">
        <f t="shared" si="34"/>
        <v/>
      </c>
      <c r="ED31" s="5" t="str">
        <f t="shared" si="35"/>
        <v/>
      </c>
      <c r="EE31" s="5" t="str">
        <f t="shared" si="36"/>
        <v/>
      </c>
      <c r="EF31" s="5" t="str">
        <f t="shared" si="37"/>
        <v/>
      </c>
      <c r="EG31" s="5" t="str">
        <f t="shared" si="38"/>
        <v/>
      </c>
      <c r="EH31" s="5" t="str">
        <f t="shared" si="39"/>
        <v/>
      </c>
      <c r="EI31" s="5" t="str">
        <f t="shared" si="40"/>
        <v/>
      </c>
      <c r="EJ31" s="5" t="str">
        <f t="shared" si="41"/>
        <v/>
      </c>
      <c r="EK31" s="5" t="str">
        <f t="shared" si="42"/>
        <v/>
      </c>
      <c r="EL31" s="5" t="str">
        <f t="shared" si="43"/>
        <v/>
      </c>
      <c r="EM31" s="5" t="str">
        <f t="shared" si="44"/>
        <v/>
      </c>
      <c r="EN31" s="5" t="str">
        <f t="shared" si="45"/>
        <v/>
      </c>
      <c r="EO31" s="5" t="str">
        <f t="shared" si="46"/>
        <v/>
      </c>
      <c r="EP31" s="5" t="str">
        <f t="shared" si="47"/>
        <v/>
      </c>
    </row>
    <row r="32" spans="1:146">
      <c r="DS32" s="5" t="str">
        <f t="shared" si="24"/>
        <v/>
      </c>
      <c r="DT32" s="5" t="str">
        <f t="shared" si="25"/>
        <v/>
      </c>
      <c r="DU32" s="5" t="str">
        <f t="shared" si="26"/>
        <v/>
      </c>
      <c r="DV32" s="5" t="str">
        <f t="shared" si="27"/>
        <v/>
      </c>
      <c r="DW32" s="5" t="str">
        <f t="shared" si="28"/>
        <v/>
      </c>
      <c r="DX32" s="5" t="str">
        <f t="shared" si="29"/>
        <v/>
      </c>
      <c r="DY32" s="5" t="str">
        <f t="shared" si="30"/>
        <v/>
      </c>
      <c r="DZ32" s="5" t="str">
        <f t="shared" si="31"/>
        <v/>
      </c>
      <c r="EA32" s="5" t="str">
        <f t="shared" si="32"/>
        <v/>
      </c>
      <c r="EB32" s="5" t="str">
        <f t="shared" si="33"/>
        <v/>
      </c>
      <c r="EC32" s="5" t="str">
        <f t="shared" si="34"/>
        <v/>
      </c>
      <c r="ED32" s="5" t="str">
        <f t="shared" si="35"/>
        <v/>
      </c>
      <c r="EE32" s="5" t="str">
        <f t="shared" si="36"/>
        <v/>
      </c>
      <c r="EF32" s="5" t="str">
        <f t="shared" si="37"/>
        <v/>
      </c>
      <c r="EG32" s="5" t="str">
        <f t="shared" si="38"/>
        <v/>
      </c>
      <c r="EH32" s="5" t="str">
        <f t="shared" si="39"/>
        <v/>
      </c>
      <c r="EI32" s="5" t="str">
        <f t="shared" si="40"/>
        <v/>
      </c>
      <c r="EJ32" s="5" t="str">
        <f t="shared" si="41"/>
        <v/>
      </c>
      <c r="EK32" s="5" t="str">
        <f t="shared" si="42"/>
        <v/>
      </c>
      <c r="EL32" s="5" t="str">
        <f t="shared" si="43"/>
        <v/>
      </c>
      <c r="EM32" s="5" t="str">
        <f t="shared" si="44"/>
        <v/>
      </c>
      <c r="EN32" s="5" t="str">
        <f t="shared" si="45"/>
        <v/>
      </c>
      <c r="EO32" s="5" t="str">
        <f t="shared" si="46"/>
        <v/>
      </c>
      <c r="EP32" s="5" t="str">
        <f t="shared" si="47"/>
        <v/>
      </c>
    </row>
    <row r="33" spans="123:146">
      <c r="DS33" s="5" t="str">
        <f t="shared" si="24"/>
        <v/>
      </c>
      <c r="DT33" s="5" t="str">
        <f t="shared" si="25"/>
        <v/>
      </c>
      <c r="DU33" s="5" t="str">
        <f t="shared" si="26"/>
        <v/>
      </c>
      <c r="DV33" s="5" t="str">
        <f t="shared" si="27"/>
        <v/>
      </c>
      <c r="DW33" s="5" t="str">
        <f t="shared" si="28"/>
        <v/>
      </c>
      <c r="DX33" s="5" t="str">
        <f t="shared" si="29"/>
        <v/>
      </c>
      <c r="DY33" s="5" t="str">
        <f t="shared" si="30"/>
        <v/>
      </c>
      <c r="DZ33" s="5" t="str">
        <f t="shared" si="31"/>
        <v/>
      </c>
      <c r="EA33" s="5" t="str">
        <f t="shared" si="32"/>
        <v/>
      </c>
      <c r="EB33" s="5" t="str">
        <f t="shared" si="33"/>
        <v/>
      </c>
      <c r="EC33" s="5" t="str">
        <f t="shared" si="34"/>
        <v/>
      </c>
      <c r="ED33" s="5" t="str">
        <f t="shared" si="35"/>
        <v/>
      </c>
      <c r="EE33" s="5" t="str">
        <f t="shared" si="36"/>
        <v/>
      </c>
      <c r="EF33" s="5" t="str">
        <f t="shared" si="37"/>
        <v/>
      </c>
      <c r="EG33" s="5" t="str">
        <f t="shared" si="38"/>
        <v/>
      </c>
      <c r="EH33" s="5" t="str">
        <f t="shared" si="39"/>
        <v/>
      </c>
      <c r="EI33" s="5" t="str">
        <f t="shared" si="40"/>
        <v/>
      </c>
      <c r="EJ33" s="5" t="str">
        <f t="shared" si="41"/>
        <v/>
      </c>
      <c r="EK33" s="5" t="str">
        <f t="shared" si="42"/>
        <v/>
      </c>
      <c r="EL33" s="5" t="str">
        <f t="shared" si="43"/>
        <v/>
      </c>
      <c r="EM33" s="5" t="str">
        <f t="shared" si="44"/>
        <v/>
      </c>
      <c r="EN33" s="5" t="str">
        <f t="shared" si="45"/>
        <v/>
      </c>
      <c r="EO33" s="5" t="str">
        <f t="shared" si="46"/>
        <v/>
      </c>
      <c r="EP33" s="5" t="str">
        <f t="shared" si="47"/>
        <v/>
      </c>
    </row>
    <row r="34" spans="123:146">
      <c r="DS34" s="5" t="str">
        <f t="shared" si="24"/>
        <v/>
      </c>
      <c r="DT34" s="5" t="str">
        <f t="shared" si="25"/>
        <v/>
      </c>
      <c r="DU34" s="5" t="str">
        <f t="shared" si="26"/>
        <v/>
      </c>
      <c r="DV34" s="5" t="str">
        <f t="shared" si="27"/>
        <v/>
      </c>
      <c r="DW34" s="5" t="str">
        <f t="shared" si="28"/>
        <v/>
      </c>
      <c r="DX34" s="5" t="str">
        <f t="shared" si="29"/>
        <v/>
      </c>
      <c r="DY34" s="5" t="str">
        <f t="shared" si="30"/>
        <v/>
      </c>
      <c r="DZ34" s="5" t="str">
        <f t="shared" si="31"/>
        <v/>
      </c>
      <c r="EA34" s="5" t="str">
        <f t="shared" si="32"/>
        <v/>
      </c>
      <c r="EB34" s="5" t="str">
        <f t="shared" si="33"/>
        <v/>
      </c>
      <c r="EC34" s="5" t="str">
        <f t="shared" si="34"/>
        <v/>
      </c>
      <c r="ED34" s="5" t="str">
        <f t="shared" si="35"/>
        <v/>
      </c>
      <c r="EE34" s="5" t="str">
        <f t="shared" si="36"/>
        <v/>
      </c>
      <c r="EF34" s="5" t="str">
        <f t="shared" si="37"/>
        <v/>
      </c>
      <c r="EG34" s="5" t="str">
        <f t="shared" si="38"/>
        <v/>
      </c>
      <c r="EH34" s="5" t="str">
        <f t="shared" si="39"/>
        <v/>
      </c>
      <c r="EI34" s="5" t="str">
        <f t="shared" si="40"/>
        <v/>
      </c>
      <c r="EJ34" s="5" t="str">
        <f t="shared" si="41"/>
        <v/>
      </c>
      <c r="EK34" s="5" t="str">
        <f t="shared" si="42"/>
        <v/>
      </c>
      <c r="EL34" s="5" t="str">
        <f t="shared" si="43"/>
        <v/>
      </c>
      <c r="EM34" s="5" t="str">
        <f t="shared" si="44"/>
        <v/>
      </c>
      <c r="EN34" s="5" t="str">
        <f t="shared" si="45"/>
        <v/>
      </c>
      <c r="EO34" s="5" t="str">
        <f t="shared" si="46"/>
        <v/>
      </c>
      <c r="EP34" s="5" t="str">
        <f t="shared" si="47"/>
        <v/>
      </c>
    </row>
    <row r="35" spans="123:146">
      <c r="DS35" s="5" t="str">
        <f t="shared" si="24"/>
        <v/>
      </c>
      <c r="DT35" s="5" t="str">
        <f t="shared" si="25"/>
        <v/>
      </c>
      <c r="DU35" s="5" t="str">
        <f t="shared" si="26"/>
        <v/>
      </c>
      <c r="DV35" s="5" t="str">
        <f t="shared" si="27"/>
        <v/>
      </c>
      <c r="DW35" s="5" t="str">
        <f t="shared" si="28"/>
        <v/>
      </c>
      <c r="DX35" s="5" t="str">
        <f t="shared" si="29"/>
        <v/>
      </c>
      <c r="DY35" s="5" t="str">
        <f t="shared" si="30"/>
        <v/>
      </c>
      <c r="DZ35" s="5" t="str">
        <f t="shared" si="31"/>
        <v/>
      </c>
      <c r="EA35" s="5" t="str">
        <f t="shared" si="32"/>
        <v/>
      </c>
      <c r="EB35" s="5" t="str">
        <f t="shared" si="33"/>
        <v/>
      </c>
      <c r="EC35" s="5" t="str">
        <f t="shared" si="34"/>
        <v/>
      </c>
      <c r="ED35" s="5" t="str">
        <f t="shared" si="35"/>
        <v/>
      </c>
      <c r="EE35" s="5" t="str">
        <f t="shared" si="36"/>
        <v/>
      </c>
      <c r="EF35" s="5" t="str">
        <f t="shared" si="37"/>
        <v/>
      </c>
      <c r="EG35" s="5" t="str">
        <f t="shared" si="38"/>
        <v/>
      </c>
      <c r="EH35" s="5" t="str">
        <f t="shared" si="39"/>
        <v/>
      </c>
      <c r="EI35" s="5" t="str">
        <f t="shared" si="40"/>
        <v/>
      </c>
      <c r="EJ35" s="5" t="str">
        <f t="shared" si="41"/>
        <v/>
      </c>
      <c r="EK35" s="5" t="str">
        <f t="shared" si="42"/>
        <v/>
      </c>
      <c r="EL35" s="5" t="str">
        <f t="shared" si="43"/>
        <v/>
      </c>
      <c r="EM35" s="5" t="str">
        <f t="shared" si="44"/>
        <v/>
      </c>
      <c r="EN35" s="5" t="str">
        <f t="shared" si="45"/>
        <v/>
      </c>
      <c r="EO35" s="5" t="str">
        <f t="shared" si="46"/>
        <v/>
      </c>
      <c r="EP35" s="5" t="str">
        <f t="shared" si="47"/>
        <v/>
      </c>
    </row>
    <row r="36" spans="123:146">
      <c r="DS36" s="5" t="str">
        <f t="shared" si="24"/>
        <v/>
      </c>
      <c r="DT36" s="5" t="str">
        <f t="shared" si="25"/>
        <v/>
      </c>
      <c r="DU36" s="5" t="str">
        <f t="shared" si="26"/>
        <v/>
      </c>
      <c r="DV36" s="5" t="str">
        <f t="shared" si="27"/>
        <v/>
      </c>
      <c r="DW36" s="5" t="str">
        <f t="shared" si="28"/>
        <v/>
      </c>
      <c r="DX36" s="5" t="str">
        <f t="shared" si="29"/>
        <v/>
      </c>
      <c r="DY36" s="5" t="str">
        <f t="shared" si="30"/>
        <v/>
      </c>
      <c r="DZ36" s="5" t="str">
        <f t="shared" si="31"/>
        <v/>
      </c>
      <c r="EA36" s="5" t="str">
        <f t="shared" si="32"/>
        <v/>
      </c>
      <c r="EB36" s="5" t="str">
        <f t="shared" si="33"/>
        <v/>
      </c>
      <c r="EC36" s="5" t="str">
        <f t="shared" si="34"/>
        <v/>
      </c>
      <c r="ED36" s="5" t="str">
        <f t="shared" si="35"/>
        <v/>
      </c>
      <c r="EE36" s="5" t="str">
        <f t="shared" si="36"/>
        <v/>
      </c>
      <c r="EF36" s="5" t="str">
        <f t="shared" si="37"/>
        <v/>
      </c>
      <c r="EG36" s="5" t="str">
        <f t="shared" si="38"/>
        <v/>
      </c>
      <c r="EH36" s="5" t="str">
        <f t="shared" si="39"/>
        <v/>
      </c>
      <c r="EI36" s="5" t="str">
        <f t="shared" si="40"/>
        <v/>
      </c>
      <c r="EJ36" s="5" t="str">
        <f t="shared" si="41"/>
        <v/>
      </c>
      <c r="EK36" s="5" t="str">
        <f t="shared" si="42"/>
        <v/>
      </c>
      <c r="EL36" s="5" t="str">
        <f t="shared" si="43"/>
        <v/>
      </c>
      <c r="EM36" s="5" t="str">
        <f t="shared" si="44"/>
        <v/>
      </c>
      <c r="EN36" s="5" t="str">
        <f t="shared" si="45"/>
        <v/>
      </c>
      <c r="EO36" s="5" t="str">
        <f t="shared" si="46"/>
        <v/>
      </c>
      <c r="EP36" s="5" t="str">
        <f t="shared" si="47"/>
        <v/>
      </c>
    </row>
    <row r="37" spans="123:146">
      <c r="DS37" s="5" t="str">
        <f t="shared" si="24"/>
        <v/>
      </c>
      <c r="DT37" s="5" t="str">
        <f t="shared" si="25"/>
        <v/>
      </c>
      <c r="DU37" s="5" t="str">
        <f t="shared" si="26"/>
        <v/>
      </c>
      <c r="DV37" s="5" t="str">
        <f t="shared" si="27"/>
        <v/>
      </c>
      <c r="DW37" s="5" t="str">
        <f t="shared" si="28"/>
        <v/>
      </c>
      <c r="DX37" s="5" t="str">
        <f t="shared" si="29"/>
        <v/>
      </c>
      <c r="DY37" s="5" t="str">
        <f t="shared" si="30"/>
        <v/>
      </c>
      <c r="DZ37" s="5" t="str">
        <f t="shared" si="31"/>
        <v/>
      </c>
      <c r="EA37" s="5" t="str">
        <f t="shared" si="32"/>
        <v/>
      </c>
      <c r="EB37" s="5" t="str">
        <f t="shared" si="33"/>
        <v/>
      </c>
      <c r="EC37" s="5" t="str">
        <f t="shared" si="34"/>
        <v/>
      </c>
      <c r="ED37" s="5" t="str">
        <f t="shared" si="35"/>
        <v/>
      </c>
      <c r="EE37" s="5" t="str">
        <f t="shared" si="36"/>
        <v/>
      </c>
      <c r="EF37" s="5" t="str">
        <f t="shared" si="37"/>
        <v/>
      </c>
      <c r="EG37" s="5" t="str">
        <f t="shared" si="38"/>
        <v/>
      </c>
      <c r="EH37" s="5" t="str">
        <f t="shared" si="39"/>
        <v/>
      </c>
      <c r="EI37" s="5" t="str">
        <f t="shared" si="40"/>
        <v/>
      </c>
      <c r="EJ37" s="5" t="str">
        <f t="shared" si="41"/>
        <v/>
      </c>
      <c r="EK37" s="5" t="str">
        <f t="shared" si="42"/>
        <v/>
      </c>
      <c r="EL37" s="5" t="str">
        <f t="shared" si="43"/>
        <v/>
      </c>
      <c r="EM37" s="5" t="str">
        <f t="shared" si="44"/>
        <v/>
      </c>
      <c r="EN37" s="5" t="str">
        <f t="shared" si="45"/>
        <v/>
      </c>
      <c r="EO37" s="5" t="str">
        <f t="shared" si="46"/>
        <v/>
      </c>
      <c r="EP37" s="5" t="str">
        <f t="shared" si="47"/>
        <v/>
      </c>
    </row>
    <row r="38" spans="123:146">
      <c r="DS38" s="5" t="str">
        <f t="shared" si="24"/>
        <v/>
      </c>
      <c r="DT38" s="5" t="str">
        <f t="shared" si="25"/>
        <v/>
      </c>
      <c r="DU38" s="5" t="str">
        <f t="shared" si="26"/>
        <v/>
      </c>
      <c r="DV38" s="5" t="str">
        <f t="shared" si="27"/>
        <v/>
      </c>
      <c r="DW38" s="5" t="str">
        <f t="shared" si="28"/>
        <v/>
      </c>
      <c r="DX38" s="5" t="str">
        <f t="shared" si="29"/>
        <v/>
      </c>
      <c r="DY38" s="5" t="str">
        <f t="shared" si="30"/>
        <v/>
      </c>
      <c r="DZ38" s="5" t="str">
        <f t="shared" si="31"/>
        <v/>
      </c>
      <c r="EA38" s="5" t="str">
        <f t="shared" si="32"/>
        <v/>
      </c>
      <c r="EB38" s="5" t="str">
        <f t="shared" si="33"/>
        <v/>
      </c>
      <c r="EC38" s="5" t="str">
        <f t="shared" si="34"/>
        <v/>
      </c>
      <c r="ED38" s="5" t="str">
        <f t="shared" si="35"/>
        <v/>
      </c>
      <c r="EE38" s="5" t="str">
        <f t="shared" si="36"/>
        <v/>
      </c>
      <c r="EF38" s="5" t="str">
        <f t="shared" si="37"/>
        <v/>
      </c>
      <c r="EG38" s="5" t="str">
        <f t="shared" si="38"/>
        <v/>
      </c>
      <c r="EH38" s="5" t="str">
        <f t="shared" si="39"/>
        <v/>
      </c>
      <c r="EI38" s="5" t="str">
        <f t="shared" si="40"/>
        <v/>
      </c>
      <c r="EJ38" s="5" t="str">
        <f t="shared" si="41"/>
        <v/>
      </c>
      <c r="EK38" s="5" t="str">
        <f t="shared" si="42"/>
        <v/>
      </c>
      <c r="EL38" s="5" t="str">
        <f t="shared" si="43"/>
        <v/>
      </c>
      <c r="EM38" s="5" t="str">
        <f t="shared" si="44"/>
        <v/>
      </c>
      <c r="EN38" s="5" t="str">
        <f t="shared" si="45"/>
        <v/>
      </c>
      <c r="EO38" s="5" t="str">
        <f t="shared" si="46"/>
        <v/>
      </c>
      <c r="EP38" s="5" t="str">
        <f t="shared" si="47"/>
        <v/>
      </c>
    </row>
    <row r="39" spans="123:146">
      <c r="DS39" s="5" t="str">
        <f t="shared" si="24"/>
        <v/>
      </c>
      <c r="DT39" s="5" t="str">
        <f t="shared" si="25"/>
        <v/>
      </c>
      <c r="DU39" s="5" t="str">
        <f t="shared" si="26"/>
        <v/>
      </c>
      <c r="DV39" s="5" t="str">
        <f t="shared" si="27"/>
        <v/>
      </c>
      <c r="DW39" s="5" t="str">
        <f t="shared" si="28"/>
        <v/>
      </c>
      <c r="DX39" s="5" t="str">
        <f t="shared" si="29"/>
        <v/>
      </c>
      <c r="DY39" s="5" t="str">
        <f t="shared" si="30"/>
        <v/>
      </c>
      <c r="DZ39" s="5" t="str">
        <f t="shared" si="31"/>
        <v/>
      </c>
      <c r="EA39" s="5" t="str">
        <f t="shared" si="32"/>
        <v/>
      </c>
      <c r="EB39" s="5" t="str">
        <f t="shared" si="33"/>
        <v/>
      </c>
      <c r="EC39" s="5" t="str">
        <f t="shared" si="34"/>
        <v/>
      </c>
      <c r="ED39" s="5" t="str">
        <f t="shared" si="35"/>
        <v/>
      </c>
      <c r="EE39" s="5" t="str">
        <f t="shared" si="36"/>
        <v/>
      </c>
      <c r="EF39" s="5" t="str">
        <f t="shared" si="37"/>
        <v/>
      </c>
      <c r="EG39" s="5" t="str">
        <f t="shared" si="38"/>
        <v/>
      </c>
      <c r="EH39" s="5" t="str">
        <f t="shared" si="39"/>
        <v/>
      </c>
      <c r="EI39" s="5" t="str">
        <f t="shared" si="40"/>
        <v/>
      </c>
      <c r="EJ39" s="5" t="str">
        <f t="shared" si="41"/>
        <v/>
      </c>
      <c r="EK39" s="5" t="str">
        <f t="shared" si="42"/>
        <v/>
      </c>
      <c r="EL39" s="5" t="str">
        <f t="shared" si="43"/>
        <v/>
      </c>
      <c r="EM39" s="5" t="str">
        <f t="shared" si="44"/>
        <v/>
      </c>
      <c r="EN39" s="5" t="str">
        <f t="shared" si="45"/>
        <v/>
      </c>
      <c r="EO39" s="5" t="str">
        <f t="shared" si="46"/>
        <v/>
      </c>
      <c r="EP39" s="5" t="str">
        <f t="shared" si="47"/>
        <v/>
      </c>
    </row>
  </sheetData>
  <mergeCells count="48">
    <mergeCell ref="CN3:CP3"/>
    <mergeCell ref="CS3:CU3"/>
    <mergeCell ref="CX3:CZ3"/>
    <mergeCell ref="DC3:DE3"/>
    <mergeCell ref="DH3:DJ3"/>
    <mergeCell ref="DM3:DO3"/>
    <mergeCell ref="BJ3:BL3"/>
    <mergeCell ref="BO3:BQ3"/>
    <mergeCell ref="BT3:BV3"/>
    <mergeCell ref="BY3:CA3"/>
    <mergeCell ref="CD3:CF3"/>
    <mergeCell ref="CI3:CK3"/>
    <mergeCell ref="AF3:AH3"/>
    <mergeCell ref="AK3:AM3"/>
    <mergeCell ref="AP3:AR3"/>
    <mergeCell ref="AU3:AW3"/>
    <mergeCell ref="AZ3:BB3"/>
    <mergeCell ref="BE3:BG3"/>
    <mergeCell ref="B3:D3"/>
    <mergeCell ref="G3:I3"/>
    <mergeCell ref="L3:N3"/>
    <mergeCell ref="Q3:S3"/>
    <mergeCell ref="V3:X3"/>
    <mergeCell ref="AA3:AC3"/>
    <mergeCell ref="CN1:CR1"/>
    <mergeCell ref="CS1:CW1"/>
    <mergeCell ref="CX1:DB1"/>
    <mergeCell ref="DC1:DG1"/>
    <mergeCell ref="DH1:DL1"/>
    <mergeCell ref="DM1:DQ1"/>
    <mergeCell ref="BJ1:BN1"/>
    <mergeCell ref="BO1:BS1"/>
    <mergeCell ref="BT1:BX1"/>
    <mergeCell ref="BY1:CC1"/>
    <mergeCell ref="CD1:CH1"/>
    <mergeCell ref="CI1:CM1"/>
    <mergeCell ref="AF1:AJ1"/>
    <mergeCell ref="AK1:AO1"/>
    <mergeCell ref="AP1:AT1"/>
    <mergeCell ref="AU1:AY1"/>
    <mergeCell ref="AZ1:BD1"/>
    <mergeCell ref="BE1:BI1"/>
    <mergeCell ref="B1:F1"/>
    <mergeCell ref="G1:K1"/>
    <mergeCell ref="L1:P1"/>
    <mergeCell ref="Q1:U1"/>
    <mergeCell ref="V1:Z1"/>
    <mergeCell ref="AA1:AE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B740-0122-463B-ACE9-75C6501AD6E5}">
  <sheetPr>
    <tabColor theme="7" tint="0.59999389629810485"/>
    <pageSetUpPr fitToPage="1"/>
  </sheetPr>
  <dimension ref="B1:DB328"/>
  <sheetViews>
    <sheetView tabSelected="1" view="pageBreakPreview" zoomScale="60" zoomScaleNormal="70" workbookViewId="0">
      <selection activeCell="CK3" sqref="CK3:DB4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>A中学校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>B中学校</v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117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0.375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>A中学校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>B中学校</v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15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CF0A44-93CD-482F-9638-C6771D949BC0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55044665-A8A9-4CB4-B69D-FE6C7E8F3915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B71F-CBBF-4E15-8430-4BFE8D970B49}">
  <sheetPr>
    <tabColor theme="7" tint="0.59999389629810485"/>
    <pageSetUpPr fitToPage="1"/>
  </sheetPr>
  <dimension ref="B1:DB328"/>
  <sheetViews>
    <sheetView view="pageBreakPreview" zoomScale="60" zoomScaleNormal="70" workbookViewId="0">
      <selection activeCell="D20" sqref="D20:K21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/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/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122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0.43055555555555558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12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15A7C6C-0763-4C4F-9A54-31AA2E40BB05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5B85254C-BD9F-4E1A-8BA1-E93AF925B6CC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9FF7-5D27-4656-A621-CDFFB307B444}">
  <sheetPr>
    <tabColor theme="7" tint="0.59999389629810485"/>
    <pageSetUpPr fitToPage="1"/>
  </sheetPr>
  <dimension ref="B1:DB328"/>
  <sheetViews>
    <sheetView view="pageBreakPreview" zoomScale="60" zoomScaleNormal="70" workbookViewId="0">
      <selection activeCell="C16" sqref="C16:DA16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/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/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123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0.4861111111111111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9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F9F45B-C320-4B5A-A74F-97E58D036CFA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11E367CC-B9B3-405D-ABDF-0E5ABB8DD447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3A6B-9FF8-47B3-9294-D5E9A28FF717}">
  <sheetPr>
    <tabColor theme="7" tint="0.59999389629810485"/>
    <pageSetUpPr fitToPage="1"/>
  </sheetPr>
  <dimension ref="B1:DB328"/>
  <sheetViews>
    <sheetView view="pageBreakPreview" zoomScale="60" zoomScaleNormal="70" workbookViewId="0">
      <selection activeCell="C16" sqref="C16:DA16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/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/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124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0.54166666666666663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6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EDCB87E-0869-4705-9D4A-38A154216C04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22DE9E01-495B-45C3-81EA-479698016E16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B7BA-F428-423D-BB86-6C47387BB5D2}">
  <sheetPr>
    <tabColor theme="7" tint="0.59999389629810485"/>
    <pageSetUpPr fitToPage="1"/>
  </sheetPr>
  <dimension ref="B1:DB328"/>
  <sheetViews>
    <sheetView view="pageBreakPreview" zoomScale="60" zoomScaleNormal="70" workbookViewId="0">
      <selection activeCell="C16" sqref="C16:DA16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/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/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0.59722222222222221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3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B49B8-3554-4092-92F2-48E7137552E0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006EB8CF-75DD-4264-8169-6D8126245D05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FBA8-499F-4C16-8EEC-AF72313110E8}">
  <sheetPr>
    <tabColor theme="7" tint="0.59999389629810485"/>
    <pageSetUpPr fitToPage="1"/>
  </sheetPr>
  <dimension ref="B1:DB328"/>
  <sheetViews>
    <sheetView view="pageBreakPreview" zoomScale="60" zoomScaleNormal="70" workbookViewId="0">
      <selection activeCell="M7" sqref="M7:BI10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tr">
        <f>VLOOKUP(M12,入力用!A6:G11,4,FALSE)&amp;""</f>
        <v/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tr">
        <f>VLOOKUP(M12,入力用!A6:G11,6,FALSE)&amp;""</f>
        <v/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 t="str">
        <f>入力用!B2&amp;""</f>
        <v>令和〇年度 第〇回 ～大会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>
        <f>DATE(入力用!B3,入力用!D3,入力用!F3)</f>
        <v>45748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 t="s">
        <v>126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>
        <f>VLOOKUP(M12,入力用!A6:G11,2,FALSE)</f>
        <v>0.65277777777777779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 t="str">
        <f>入力用!B4&amp;""</f>
        <v>～中学校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3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20</v>
      </c>
      <c r="CP23" s="43"/>
      <c r="CQ23" s="43" t="s">
        <v>21</v>
      </c>
      <c r="CR23" s="43"/>
      <c r="CS23" s="43"/>
      <c r="CT23" s="43" t="s">
        <v>20</v>
      </c>
      <c r="CU23" s="43"/>
      <c r="CV23" s="43" t="s">
        <v>21</v>
      </c>
      <c r="CW23" s="43"/>
      <c r="CX23" s="43"/>
      <c r="CY23" s="43" t="s">
        <v>20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 t="e">
        <f>HLOOKUP($M$3&amp;"①",選手名簿一覧!$B$2:$DQ$20,3,FALSE)&amp;""</f>
        <v>#N/A</v>
      </c>
      <c r="H46" s="128"/>
      <c r="I46" s="129"/>
      <c r="J46" s="130" t="e">
        <f>HLOOKUP($M$3&amp;"②",選手名簿一覧!$B$2:$DQ$20,3,FALSE)&amp;""</f>
        <v>#N/A</v>
      </c>
      <c r="K46" s="128"/>
      <c r="L46" s="129"/>
      <c r="M46" s="131" t="e">
        <f>HLOOKUP($M$3&amp;"③",選手名簿一覧!$B$2:$DQ$20,3,FALSE)&amp;""</f>
        <v>#N/A</v>
      </c>
      <c r="N46" s="128"/>
      <c r="O46" s="128"/>
      <c r="P46" s="132" t="e">
        <f>HLOOKUP($M$3&amp;"④",選手名簿一覧!$B$2:$DQ$20,3,FALSE)&amp;""</f>
        <v>#N/A</v>
      </c>
      <c r="Q46" s="132"/>
      <c r="R46" s="132"/>
      <c r="S46" s="132" t="e">
        <f>HLOOKUP($M$3&amp;"①",選手名簿一覧!$B$2:$DQ$20,3,FALSE)&amp;""</f>
        <v>#N/A</v>
      </c>
      <c r="T46" s="132"/>
      <c r="U46" s="132"/>
      <c r="V46" s="132" t="e">
        <f>HLOOKUP($M$3&amp;"①",選手名簿一覧!$B$2:$DQ$20,3,FALSE)&amp;""</f>
        <v>#N/A</v>
      </c>
      <c r="W46" s="132"/>
      <c r="X46" s="132"/>
      <c r="Y46" s="132" t="e">
        <f>HLOOKUP($M$3&amp;"①",選手名簿一覧!$B$2:$DQ$20,3,FALSE)&amp;""</f>
        <v>#N/A</v>
      </c>
      <c r="Z46" s="132"/>
      <c r="AA46" s="132"/>
      <c r="AB46" s="132" t="e">
        <f>HLOOKUP($M$3&amp;"①",選手名簿一覧!$B$2:$DQ$20,3,FALSE)&amp;""</f>
        <v>#N/A</v>
      </c>
      <c r="AC46" s="132"/>
      <c r="AD46" s="132"/>
      <c r="AE46" s="132" t="e">
        <f>HLOOKUP($M$3&amp;"①",選手名簿一覧!$B$2:$DQ$20,3,FALSE)&amp;""</f>
        <v>#N/A</v>
      </c>
      <c r="AF46" s="132"/>
      <c r="AG46" s="132"/>
      <c r="AH46" s="132" t="e">
        <f>HLOOKUP($M$3&amp;"①",選手名簿一覧!$B$2:$DQ$20,3,FALSE)&amp;""</f>
        <v>#N/A</v>
      </c>
      <c r="AI46" s="132"/>
      <c r="AJ46" s="132"/>
      <c r="AK46" s="132" t="e">
        <f>HLOOKUP($M$3&amp;"①",選手名簿一覧!$B$2:$DQ$20,3,FALSE)&amp;""</f>
        <v>#N/A</v>
      </c>
      <c r="AL46" s="132"/>
      <c r="AM46" s="132"/>
      <c r="AN46" s="132" t="e">
        <f>HLOOKUP($M$3&amp;"①",選手名簿一覧!$B$2:$DQ$20,3,FALSE)&amp;""</f>
        <v>#N/A</v>
      </c>
      <c r="AO46" s="132"/>
      <c r="AP46" s="132"/>
      <c r="AQ46" s="132" t="e">
        <f>HLOOKUP($M$3&amp;"①",選手名簿一覧!$B$2:$DQ$20,3,FALSE)&amp;""</f>
        <v>#N/A</v>
      </c>
      <c r="AR46" s="132"/>
      <c r="AS46" s="132"/>
      <c r="AT46" s="132" t="e">
        <f>HLOOKUP($M$3&amp;"①",選手名簿一覧!$B$2:$DQ$20,3,FALSE)&amp;""</f>
        <v>#N/A</v>
      </c>
      <c r="AU46" s="132"/>
      <c r="AV46" s="133"/>
      <c r="AW46" s="134" t="e">
        <f>HLOOKUP($M$3&amp;"⑤",選手名簿一覧!$B$2:$DQ$20,3,FALSE)&amp;""</f>
        <v>#N/A</v>
      </c>
      <c r="AX46" s="135"/>
      <c r="AY46" s="135"/>
      <c r="AZ46" s="135" t="e">
        <f>HLOOKUP($M$3&amp;"①",選手名簿一覧!$B$2:$DQ$20,3,FALSE)&amp;""</f>
        <v>#N/A</v>
      </c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 t="e">
        <f>HLOOKUP($M$3&amp;"①",選手名簿一覧!$B$2:$DQ$20,4,FALSE)&amp;""</f>
        <v>#N/A</v>
      </c>
      <c r="H49" s="98"/>
      <c r="I49" s="99"/>
      <c r="J49" s="104" t="e">
        <f>HLOOKUP($M$3&amp;"②",選手名簿一覧!$B$2:$DQ$20,4,FALSE)&amp;""</f>
        <v>#N/A</v>
      </c>
      <c r="K49" s="98"/>
      <c r="L49" s="99"/>
      <c r="M49" s="104" t="e">
        <f>HLOOKUP($M$3&amp;"③",選手名簿一覧!$B$2:$DQ$20,4,FALSE)&amp;""</f>
        <v>#N/A</v>
      </c>
      <c r="N49" s="98"/>
      <c r="O49" s="107"/>
      <c r="P49" s="110" t="e">
        <f>HLOOKUP($M$3&amp;"④",選手名簿一覧!$B$2:$DQ$20,4,FALSE)&amp;""</f>
        <v>#N/A</v>
      </c>
      <c r="Q49" s="111"/>
      <c r="R49" s="111"/>
      <c r="S49" s="111" t="e">
        <f>HLOOKUP($M$3&amp;"①",選手名簿一覧!$B$2:$DQ$20,4,FALSE)&amp;""</f>
        <v>#N/A</v>
      </c>
      <c r="T49" s="111"/>
      <c r="U49" s="111"/>
      <c r="V49" s="111" t="e">
        <f>HLOOKUP($M$3&amp;"①",選手名簿一覧!$B$2:$DQ$20,4,FALSE)&amp;""</f>
        <v>#N/A</v>
      </c>
      <c r="W49" s="111"/>
      <c r="X49" s="111"/>
      <c r="Y49" s="111" t="e">
        <f>HLOOKUP($M$3&amp;"①",選手名簿一覧!$B$2:$DQ$20,4,FALSE)&amp;""</f>
        <v>#N/A</v>
      </c>
      <c r="Z49" s="111"/>
      <c r="AA49" s="111"/>
      <c r="AB49" s="111" t="e">
        <f>HLOOKUP($M$3&amp;"①",選手名簿一覧!$B$2:$DQ$20,4,FALSE)&amp;""</f>
        <v>#N/A</v>
      </c>
      <c r="AC49" s="111"/>
      <c r="AD49" s="111"/>
      <c r="AE49" s="111" t="e">
        <f>HLOOKUP($M$3&amp;"①",選手名簿一覧!$B$2:$DQ$20,4,FALSE)&amp;""</f>
        <v>#N/A</v>
      </c>
      <c r="AF49" s="111"/>
      <c r="AG49" s="111"/>
      <c r="AH49" s="111" t="e">
        <f>HLOOKUP($M$3&amp;"①",選手名簿一覧!$B$2:$DQ$20,4,FALSE)&amp;""</f>
        <v>#N/A</v>
      </c>
      <c r="AI49" s="111"/>
      <c r="AJ49" s="111"/>
      <c r="AK49" s="111" t="e">
        <f>HLOOKUP($M$3&amp;"①",選手名簿一覧!$B$2:$DQ$20,4,FALSE)&amp;""</f>
        <v>#N/A</v>
      </c>
      <c r="AL49" s="111"/>
      <c r="AM49" s="111"/>
      <c r="AN49" s="111" t="e">
        <f>HLOOKUP($M$3&amp;"①",選手名簿一覧!$B$2:$DQ$20,4,FALSE)&amp;""</f>
        <v>#N/A</v>
      </c>
      <c r="AO49" s="111"/>
      <c r="AP49" s="111"/>
      <c r="AQ49" s="111" t="e">
        <f>HLOOKUP($M$3&amp;"①",選手名簿一覧!$B$2:$DQ$20,4,FALSE)&amp;""</f>
        <v>#N/A</v>
      </c>
      <c r="AR49" s="111"/>
      <c r="AS49" s="111"/>
      <c r="AT49" s="111" t="e">
        <f>HLOOKUP($M$3&amp;"①",選手名簿一覧!$B$2:$DQ$20,4,FALSE)&amp;""</f>
        <v>#N/A</v>
      </c>
      <c r="AU49" s="111"/>
      <c r="AV49" s="112"/>
      <c r="AW49" s="119" t="e">
        <f>HLOOKUP($M$3&amp;"⑤",選手名簿一覧!$B$2:$DQ$20,4,FALSE)&amp;""</f>
        <v>#N/A</v>
      </c>
      <c r="AX49" s="120"/>
      <c r="AY49" s="120"/>
      <c r="AZ49" s="120" t="e">
        <f>HLOOKUP($M$3&amp;"①",選手名簿一覧!$B$2:$DQ$20,4,FALSE)&amp;""</f>
        <v>#N/A</v>
      </c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 t="e">
        <f>HLOOKUP($M$3&amp;"①",選手名簿一覧!$B$2:$DQ$20,5,FALSE)&amp;""</f>
        <v>#N/A</v>
      </c>
      <c r="H52" s="98"/>
      <c r="I52" s="99"/>
      <c r="J52" s="104" t="e">
        <f>HLOOKUP($M$3&amp;"②",選手名簿一覧!$B$2:$DQ$20,5,FALSE)&amp;""</f>
        <v>#N/A</v>
      </c>
      <c r="K52" s="98"/>
      <c r="L52" s="99"/>
      <c r="M52" s="104" t="e">
        <f>HLOOKUP($M$3&amp;"③",選手名簿一覧!$B$2:$DQ$20,5,FALSE)&amp;""</f>
        <v>#N/A</v>
      </c>
      <c r="N52" s="98"/>
      <c r="O52" s="107"/>
      <c r="P52" s="110" t="e">
        <f>HLOOKUP($M$3&amp;"④",選手名簿一覧!$B$2:$DQ$20,5,FALSE)&amp;""</f>
        <v>#N/A</v>
      </c>
      <c r="Q52" s="111"/>
      <c r="R52" s="111"/>
      <c r="S52" s="111" t="e">
        <f>HLOOKUP($M$3&amp;"①",選手名簿一覧!$B$2:$DQ$20,5,FALSE)&amp;""</f>
        <v>#N/A</v>
      </c>
      <c r="T52" s="111"/>
      <c r="U52" s="111"/>
      <c r="V52" s="111" t="e">
        <f>HLOOKUP($M$3&amp;"①",選手名簿一覧!$B$2:$DQ$20,5,FALSE)&amp;""</f>
        <v>#N/A</v>
      </c>
      <c r="W52" s="111"/>
      <c r="X52" s="111"/>
      <c r="Y52" s="111" t="e">
        <f>HLOOKUP($M$3&amp;"①",選手名簿一覧!$B$2:$DQ$20,5,FALSE)&amp;""</f>
        <v>#N/A</v>
      </c>
      <c r="Z52" s="111"/>
      <c r="AA52" s="111"/>
      <c r="AB52" s="111" t="e">
        <f>HLOOKUP($M$3&amp;"①",選手名簿一覧!$B$2:$DQ$20,5,FALSE)&amp;""</f>
        <v>#N/A</v>
      </c>
      <c r="AC52" s="111"/>
      <c r="AD52" s="111"/>
      <c r="AE52" s="111" t="e">
        <f>HLOOKUP($M$3&amp;"①",選手名簿一覧!$B$2:$DQ$20,5,FALSE)&amp;""</f>
        <v>#N/A</v>
      </c>
      <c r="AF52" s="111"/>
      <c r="AG52" s="111"/>
      <c r="AH52" s="111" t="e">
        <f>HLOOKUP($M$3&amp;"①",選手名簿一覧!$B$2:$DQ$20,5,FALSE)&amp;""</f>
        <v>#N/A</v>
      </c>
      <c r="AI52" s="111"/>
      <c r="AJ52" s="111"/>
      <c r="AK52" s="111" t="e">
        <f>HLOOKUP($M$3&amp;"①",選手名簿一覧!$B$2:$DQ$20,5,FALSE)&amp;""</f>
        <v>#N/A</v>
      </c>
      <c r="AL52" s="111"/>
      <c r="AM52" s="111"/>
      <c r="AN52" s="111" t="e">
        <f>HLOOKUP($M$3&amp;"①",選手名簿一覧!$B$2:$DQ$20,5,FALSE)&amp;""</f>
        <v>#N/A</v>
      </c>
      <c r="AO52" s="111"/>
      <c r="AP52" s="111"/>
      <c r="AQ52" s="111" t="e">
        <f>HLOOKUP($M$3&amp;"①",選手名簿一覧!$B$2:$DQ$20,5,FALSE)&amp;""</f>
        <v>#N/A</v>
      </c>
      <c r="AR52" s="111"/>
      <c r="AS52" s="111"/>
      <c r="AT52" s="111" t="e">
        <f>HLOOKUP($M$3&amp;"①",選手名簿一覧!$B$2:$DQ$20,5,FALSE)&amp;""</f>
        <v>#N/A</v>
      </c>
      <c r="AU52" s="111"/>
      <c r="AV52" s="112"/>
      <c r="AW52" s="119" t="e">
        <f>HLOOKUP($M$3&amp;"⑤",選手名簿一覧!$B$2:$DQ$20,5,FALSE)&amp;""</f>
        <v>#N/A</v>
      </c>
      <c r="AX52" s="120"/>
      <c r="AY52" s="120"/>
      <c r="AZ52" s="120" t="e">
        <f>HLOOKUP($M$3&amp;"①",選手名簿一覧!$B$2:$DQ$20,5,FALSE)&amp;""</f>
        <v>#N/A</v>
      </c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 t="e">
        <f>HLOOKUP($M$3&amp;"①",選手名簿一覧!$B$2:$DQ$20,6,FALSE)&amp;""</f>
        <v>#N/A</v>
      </c>
      <c r="H55" s="98"/>
      <c r="I55" s="99"/>
      <c r="J55" s="104" t="e">
        <f>HLOOKUP($M$3&amp;"②",選手名簿一覧!$B$2:$DQ$20,6,FALSE)&amp;""</f>
        <v>#N/A</v>
      </c>
      <c r="K55" s="98"/>
      <c r="L55" s="99"/>
      <c r="M55" s="104" t="e">
        <f>HLOOKUP($M$3&amp;"③",選手名簿一覧!$B$2:$DQ$20,6,FALSE)&amp;""</f>
        <v>#N/A</v>
      </c>
      <c r="N55" s="98"/>
      <c r="O55" s="107"/>
      <c r="P55" s="110" t="e">
        <f>HLOOKUP($M$3&amp;"④",選手名簿一覧!$B$2:$DQ$20,6,FALSE)&amp;""</f>
        <v>#N/A</v>
      </c>
      <c r="Q55" s="111"/>
      <c r="R55" s="111"/>
      <c r="S55" s="111" t="e">
        <f>HLOOKUP($M$3&amp;"①",選手名簿一覧!$B$2:$DQ$20,6,FALSE)&amp;""</f>
        <v>#N/A</v>
      </c>
      <c r="T55" s="111"/>
      <c r="U55" s="111"/>
      <c r="V55" s="111" t="e">
        <f>HLOOKUP($M$3&amp;"①",選手名簿一覧!$B$2:$DQ$20,6,FALSE)&amp;""</f>
        <v>#N/A</v>
      </c>
      <c r="W55" s="111"/>
      <c r="X55" s="111"/>
      <c r="Y55" s="111" t="e">
        <f>HLOOKUP($M$3&amp;"①",選手名簿一覧!$B$2:$DQ$20,6,FALSE)&amp;""</f>
        <v>#N/A</v>
      </c>
      <c r="Z55" s="111"/>
      <c r="AA55" s="111"/>
      <c r="AB55" s="111" t="e">
        <f>HLOOKUP($M$3&amp;"①",選手名簿一覧!$B$2:$DQ$20,6,FALSE)&amp;""</f>
        <v>#N/A</v>
      </c>
      <c r="AC55" s="111"/>
      <c r="AD55" s="111"/>
      <c r="AE55" s="111" t="e">
        <f>HLOOKUP($M$3&amp;"①",選手名簿一覧!$B$2:$DQ$20,6,FALSE)&amp;""</f>
        <v>#N/A</v>
      </c>
      <c r="AF55" s="111"/>
      <c r="AG55" s="111"/>
      <c r="AH55" s="111" t="e">
        <f>HLOOKUP($M$3&amp;"①",選手名簿一覧!$B$2:$DQ$20,6,FALSE)&amp;""</f>
        <v>#N/A</v>
      </c>
      <c r="AI55" s="111"/>
      <c r="AJ55" s="111"/>
      <c r="AK55" s="111" t="e">
        <f>HLOOKUP($M$3&amp;"①",選手名簿一覧!$B$2:$DQ$20,6,FALSE)&amp;""</f>
        <v>#N/A</v>
      </c>
      <c r="AL55" s="111"/>
      <c r="AM55" s="111"/>
      <c r="AN55" s="111" t="e">
        <f>HLOOKUP($M$3&amp;"①",選手名簿一覧!$B$2:$DQ$20,6,FALSE)&amp;""</f>
        <v>#N/A</v>
      </c>
      <c r="AO55" s="111"/>
      <c r="AP55" s="111"/>
      <c r="AQ55" s="111" t="e">
        <f>HLOOKUP($M$3&amp;"①",選手名簿一覧!$B$2:$DQ$20,6,FALSE)&amp;""</f>
        <v>#N/A</v>
      </c>
      <c r="AR55" s="111"/>
      <c r="AS55" s="111"/>
      <c r="AT55" s="111" t="e">
        <f>HLOOKUP($M$3&amp;"①",選手名簿一覧!$B$2:$DQ$20,6,FALSE)&amp;""</f>
        <v>#N/A</v>
      </c>
      <c r="AU55" s="111"/>
      <c r="AV55" s="112"/>
      <c r="AW55" s="119" t="e">
        <f>HLOOKUP($M$3&amp;"⑤",選手名簿一覧!$B$2:$DQ$20,6,FALSE)&amp;""</f>
        <v>#N/A</v>
      </c>
      <c r="AX55" s="120"/>
      <c r="AY55" s="120"/>
      <c r="AZ55" s="120" t="e">
        <f>HLOOKUP($M$3&amp;"①",選手名簿一覧!$B$2:$DQ$20,6,FALSE)&amp;""</f>
        <v>#N/A</v>
      </c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 t="e">
        <f>HLOOKUP($M$3&amp;"①",選手名簿一覧!$B$2:$DQ$20,7,FALSE)&amp;""</f>
        <v>#N/A</v>
      </c>
      <c r="H58" s="98"/>
      <c r="I58" s="99"/>
      <c r="J58" s="104" t="e">
        <f>HLOOKUP($M$3&amp;"②",選手名簿一覧!$B$2:$DQ$20,7,FALSE)&amp;""</f>
        <v>#N/A</v>
      </c>
      <c r="K58" s="98"/>
      <c r="L58" s="99"/>
      <c r="M58" s="104" t="e">
        <f>HLOOKUP($M$3&amp;"③",選手名簿一覧!$B$2:$DQ$20,7,FALSE)&amp;""</f>
        <v>#N/A</v>
      </c>
      <c r="N58" s="98"/>
      <c r="O58" s="107"/>
      <c r="P58" s="110" t="e">
        <f>HLOOKUP($M$3&amp;"④",選手名簿一覧!$B$2:$DQ$20,7,FALSE)&amp;""</f>
        <v>#N/A</v>
      </c>
      <c r="Q58" s="111"/>
      <c r="R58" s="111"/>
      <c r="S58" s="111" t="e">
        <f>HLOOKUP($M$3&amp;"①",選手名簿一覧!$B$2:$DQ$20,7,FALSE)&amp;""</f>
        <v>#N/A</v>
      </c>
      <c r="T58" s="111"/>
      <c r="U58" s="111"/>
      <c r="V58" s="111" t="e">
        <f>HLOOKUP($M$3&amp;"①",選手名簿一覧!$B$2:$DQ$20,7,FALSE)&amp;""</f>
        <v>#N/A</v>
      </c>
      <c r="W58" s="111"/>
      <c r="X58" s="111"/>
      <c r="Y58" s="111" t="e">
        <f>HLOOKUP($M$3&amp;"①",選手名簿一覧!$B$2:$DQ$20,7,FALSE)&amp;""</f>
        <v>#N/A</v>
      </c>
      <c r="Z58" s="111"/>
      <c r="AA58" s="111"/>
      <c r="AB58" s="111" t="e">
        <f>HLOOKUP($M$3&amp;"①",選手名簿一覧!$B$2:$DQ$20,7,FALSE)&amp;""</f>
        <v>#N/A</v>
      </c>
      <c r="AC58" s="111"/>
      <c r="AD58" s="111"/>
      <c r="AE58" s="111" t="e">
        <f>HLOOKUP($M$3&amp;"①",選手名簿一覧!$B$2:$DQ$20,7,FALSE)&amp;""</f>
        <v>#N/A</v>
      </c>
      <c r="AF58" s="111"/>
      <c r="AG58" s="111"/>
      <c r="AH58" s="111" t="e">
        <f>HLOOKUP($M$3&amp;"①",選手名簿一覧!$B$2:$DQ$20,7,FALSE)&amp;""</f>
        <v>#N/A</v>
      </c>
      <c r="AI58" s="111"/>
      <c r="AJ58" s="111"/>
      <c r="AK58" s="111" t="e">
        <f>HLOOKUP($M$3&amp;"①",選手名簿一覧!$B$2:$DQ$20,7,FALSE)&amp;""</f>
        <v>#N/A</v>
      </c>
      <c r="AL58" s="111"/>
      <c r="AM58" s="111"/>
      <c r="AN58" s="111" t="e">
        <f>HLOOKUP($M$3&amp;"①",選手名簿一覧!$B$2:$DQ$20,7,FALSE)&amp;""</f>
        <v>#N/A</v>
      </c>
      <c r="AO58" s="111"/>
      <c r="AP58" s="111"/>
      <c r="AQ58" s="111" t="e">
        <f>HLOOKUP($M$3&amp;"①",選手名簿一覧!$B$2:$DQ$20,7,FALSE)&amp;""</f>
        <v>#N/A</v>
      </c>
      <c r="AR58" s="111"/>
      <c r="AS58" s="111"/>
      <c r="AT58" s="111" t="e">
        <f>HLOOKUP($M$3&amp;"①",選手名簿一覧!$B$2:$DQ$20,7,FALSE)&amp;""</f>
        <v>#N/A</v>
      </c>
      <c r="AU58" s="111"/>
      <c r="AV58" s="112"/>
      <c r="AW58" s="119" t="e">
        <f>HLOOKUP($M$3&amp;"⑤",選手名簿一覧!$B$2:$DQ$20,7,FALSE)&amp;""</f>
        <v>#N/A</v>
      </c>
      <c r="AX58" s="120"/>
      <c r="AY58" s="120"/>
      <c r="AZ58" s="120" t="e">
        <f>HLOOKUP($M$3&amp;"①",選手名簿一覧!$B$2:$DQ$20,7,FALSE)&amp;""</f>
        <v>#N/A</v>
      </c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 t="e">
        <f>HLOOKUP($M$3&amp;"①",選手名簿一覧!$B$2:$DQ$20,8,FALSE)&amp;""</f>
        <v>#N/A</v>
      </c>
      <c r="H61" s="98"/>
      <c r="I61" s="99"/>
      <c r="J61" s="104" t="e">
        <f>HLOOKUP($M$3&amp;"②",選手名簿一覧!$B$2:$DQ$20,8,FALSE)&amp;""</f>
        <v>#N/A</v>
      </c>
      <c r="K61" s="98"/>
      <c r="L61" s="99"/>
      <c r="M61" s="104" t="e">
        <f>HLOOKUP($M$3&amp;"③",選手名簿一覧!$B$2:$DQ$20,8,FALSE)&amp;""</f>
        <v>#N/A</v>
      </c>
      <c r="N61" s="98"/>
      <c r="O61" s="107"/>
      <c r="P61" s="110" t="e">
        <f>HLOOKUP($M$3&amp;"④",選手名簿一覧!$B$2:$DQ$20,8,FALSE)&amp;""</f>
        <v>#N/A</v>
      </c>
      <c r="Q61" s="111"/>
      <c r="R61" s="111"/>
      <c r="S61" s="111" t="e">
        <f>HLOOKUP($M$3&amp;"①",選手名簿一覧!$B$2:$DQ$20,8,FALSE)&amp;""</f>
        <v>#N/A</v>
      </c>
      <c r="T61" s="111"/>
      <c r="U61" s="111"/>
      <c r="V61" s="111" t="e">
        <f>HLOOKUP($M$3&amp;"①",選手名簿一覧!$B$2:$DQ$20,8,FALSE)&amp;""</f>
        <v>#N/A</v>
      </c>
      <c r="W61" s="111"/>
      <c r="X61" s="111"/>
      <c r="Y61" s="111" t="e">
        <f>HLOOKUP($M$3&amp;"①",選手名簿一覧!$B$2:$DQ$20,8,FALSE)&amp;""</f>
        <v>#N/A</v>
      </c>
      <c r="Z61" s="111"/>
      <c r="AA61" s="111"/>
      <c r="AB61" s="111" t="e">
        <f>HLOOKUP($M$3&amp;"①",選手名簿一覧!$B$2:$DQ$20,8,FALSE)&amp;""</f>
        <v>#N/A</v>
      </c>
      <c r="AC61" s="111"/>
      <c r="AD61" s="111"/>
      <c r="AE61" s="111" t="e">
        <f>HLOOKUP($M$3&amp;"①",選手名簿一覧!$B$2:$DQ$20,8,FALSE)&amp;""</f>
        <v>#N/A</v>
      </c>
      <c r="AF61" s="111"/>
      <c r="AG61" s="111"/>
      <c r="AH61" s="111" t="e">
        <f>HLOOKUP($M$3&amp;"①",選手名簿一覧!$B$2:$DQ$20,8,FALSE)&amp;""</f>
        <v>#N/A</v>
      </c>
      <c r="AI61" s="111"/>
      <c r="AJ61" s="111"/>
      <c r="AK61" s="111" t="e">
        <f>HLOOKUP($M$3&amp;"①",選手名簿一覧!$B$2:$DQ$20,8,FALSE)&amp;""</f>
        <v>#N/A</v>
      </c>
      <c r="AL61" s="111"/>
      <c r="AM61" s="111"/>
      <c r="AN61" s="111" t="e">
        <f>HLOOKUP($M$3&amp;"①",選手名簿一覧!$B$2:$DQ$20,8,FALSE)&amp;""</f>
        <v>#N/A</v>
      </c>
      <c r="AO61" s="111"/>
      <c r="AP61" s="111"/>
      <c r="AQ61" s="111" t="e">
        <f>HLOOKUP($M$3&amp;"①",選手名簿一覧!$B$2:$DQ$20,8,FALSE)&amp;""</f>
        <v>#N/A</v>
      </c>
      <c r="AR61" s="111"/>
      <c r="AS61" s="111"/>
      <c r="AT61" s="111" t="e">
        <f>HLOOKUP($M$3&amp;"①",選手名簿一覧!$B$2:$DQ$20,8,FALSE)&amp;""</f>
        <v>#N/A</v>
      </c>
      <c r="AU61" s="111"/>
      <c r="AV61" s="112"/>
      <c r="AW61" s="119" t="e">
        <f>HLOOKUP($M$3&amp;"⑤",選手名簿一覧!$B$2:$DQ$20,8,FALSE)&amp;""</f>
        <v>#N/A</v>
      </c>
      <c r="AX61" s="120"/>
      <c r="AY61" s="120"/>
      <c r="AZ61" s="120" t="e">
        <f>HLOOKUP($M$3&amp;"①",選手名簿一覧!$B$2:$DQ$20,8,FALSE)&amp;""</f>
        <v>#N/A</v>
      </c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 t="e">
        <f>HLOOKUP($M$3&amp;"①",選手名簿一覧!$B$2:$DQ$20,9,FALSE)&amp;""</f>
        <v>#N/A</v>
      </c>
      <c r="H64" s="98"/>
      <c r="I64" s="99"/>
      <c r="J64" s="104" t="e">
        <f>HLOOKUP($M$3&amp;"②",選手名簿一覧!$B$2:$DQ$20,9,FALSE)&amp;""</f>
        <v>#N/A</v>
      </c>
      <c r="K64" s="98"/>
      <c r="L64" s="99"/>
      <c r="M64" s="104" t="e">
        <f>HLOOKUP($M$3&amp;"③",選手名簿一覧!$B$2:$DQ$20,9,FALSE)&amp;""</f>
        <v>#N/A</v>
      </c>
      <c r="N64" s="98"/>
      <c r="O64" s="107"/>
      <c r="P64" s="110" t="e">
        <f>HLOOKUP($M$3&amp;"④",選手名簿一覧!$B$2:$DQ$20,9,FALSE)&amp;""</f>
        <v>#N/A</v>
      </c>
      <c r="Q64" s="111"/>
      <c r="R64" s="111"/>
      <c r="S64" s="111" t="e">
        <f>HLOOKUP($M$3&amp;"①",選手名簿一覧!$B$2:$DQ$20,9,FALSE)&amp;""</f>
        <v>#N/A</v>
      </c>
      <c r="T64" s="111"/>
      <c r="U64" s="111"/>
      <c r="V64" s="111" t="e">
        <f>HLOOKUP($M$3&amp;"①",選手名簿一覧!$B$2:$DQ$20,9,FALSE)&amp;""</f>
        <v>#N/A</v>
      </c>
      <c r="W64" s="111"/>
      <c r="X64" s="111"/>
      <c r="Y64" s="111" t="e">
        <f>HLOOKUP($M$3&amp;"①",選手名簿一覧!$B$2:$DQ$20,9,FALSE)&amp;""</f>
        <v>#N/A</v>
      </c>
      <c r="Z64" s="111"/>
      <c r="AA64" s="111"/>
      <c r="AB64" s="111" t="e">
        <f>HLOOKUP($M$3&amp;"①",選手名簿一覧!$B$2:$DQ$20,9,FALSE)&amp;""</f>
        <v>#N/A</v>
      </c>
      <c r="AC64" s="111"/>
      <c r="AD64" s="111"/>
      <c r="AE64" s="111" t="e">
        <f>HLOOKUP($M$3&amp;"①",選手名簿一覧!$B$2:$DQ$20,9,FALSE)&amp;""</f>
        <v>#N/A</v>
      </c>
      <c r="AF64" s="111"/>
      <c r="AG64" s="111"/>
      <c r="AH64" s="111" t="e">
        <f>HLOOKUP($M$3&amp;"①",選手名簿一覧!$B$2:$DQ$20,9,FALSE)&amp;""</f>
        <v>#N/A</v>
      </c>
      <c r="AI64" s="111"/>
      <c r="AJ64" s="111"/>
      <c r="AK64" s="111" t="e">
        <f>HLOOKUP($M$3&amp;"①",選手名簿一覧!$B$2:$DQ$20,9,FALSE)&amp;""</f>
        <v>#N/A</v>
      </c>
      <c r="AL64" s="111"/>
      <c r="AM64" s="111"/>
      <c r="AN64" s="111" t="e">
        <f>HLOOKUP($M$3&amp;"①",選手名簿一覧!$B$2:$DQ$20,9,FALSE)&amp;""</f>
        <v>#N/A</v>
      </c>
      <c r="AO64" s="111"/>
      <c r="AP64" s="111"/>
      <c r="AQ64" s="111" t="e">
        <f>HLOOKUP($M$3&amp;"①",選手名簿一覧!$B$2:$DQ$20,9,FALSE)&amp;""</f>
        <v>#N/A</v>
      </c>
      <c r="AR64" s="111"/>
      <c r="AS64" s="111"/>
      <c r="AT64" s="111" t="e">
        <f>HLOOKUP($M$3&amp;"①",選手名簿一覧!$B$2:$DQ$20,9,FALSE)&amp;""</f>
        <v>#N/A</v>
      </c>
      <c r="AU64" s="111"/>
      <c r="AV64" s="112"/>
      <c r="AW64" s="119" t="e">
        <f>HLOOKUP($M$3&amp;"⑤",選手名簿一覧!$B$2:$DQ$20,9,FALSE)&amp;""</f>
        <v>#N/A</v>
      </c>
      <c r="AX64" s="120"/>
      <c r="AY64" s="120"/>
      <c r="AZ64" s="120" t="e">
        <f>HLOOKUP($M$3&amp;"①",選手名簿一覧!$B$2:$DQ$20,9,FALSE)&amp;""</f>
        <v>#N/A</v>
      </c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 t="e">
        <f>HLOOKUP($M$3&amp;"①",選手名簿一覧!$B$2:$DQ$20,10,FALSE)&amp;""</f>
        <v>#N/A</v>
      </c>
      <c r="H67" s="98"/>
      <c r="I67" s="99"/>
      <c r="J67" s="104" t="e">
        <f>HLOOKUP($M$3&amp;"②",選手名簿一覧!$B$2:$DQ$20,10,FALSE)&amp;""</f>
        <v>#N/A</v>
      </c>
      <c r="K67" s="98"/>
      <c r="L67" s="99"/>
      <c r="M67" s="104" t="e">
        <f>HLOOKUP($M$3&amp;"③",選手名簿一覧!$B$2:$DQ$20,10,FALSE)&amp;""</f>
        <v>#N/A</v>
      </c>
      <c r="N67" s="98"/>
      <c r="O67" s="107"/>
      <c r="P67" s="110" t="e">
        <f>HLOOKUP($M$3&amp;"④",選手名簿一覧!$B$2:$DQ$20,10,FALSE)&amp;""</f>
        <v>#N/A</v>
      </c>
      <c r="Q67" s="111"/>
      <c r="R67" s="111"/>
      <c r="S67" s="111" t="e">
        <f>HLOOKUP($M$3&amp;"①",選手名簿一覧!$B$2:$DQ$20,10,FALSE)&amp;""</f>
        <v>#N/A</v>
      </c>
      <c r="T67" s="111"/>
      <c r="U67" s="111"/>
      <c r="V67" s="111" t="e">
        <f>HLOOKUP($M$3&amp;"①",選手名簿一覧!$B$2:$DQ$20,10,FALSE)&amp;""</f>
        <v>#N/A</v>
      </c>
      <c r="W67" s="111"/>
      <c r="X67" s="111"/>
      <c r="Y67" s="111" t="e">
        <f>HLOOKUP($M$3&amp;"①",選手名簿一覧!$B$2:$DQ$20,10,FALSE)&amp;""</f>
        <v>#N/A</v>
      </c>
      <c r="Z67" s="111"/>
      <c r="AA67" s="111"/>
      <c r="AB67" s="111" t="e">
        <f>HLOOKUP($M$3&amp;"①",選手名簿一覧!$B$2:$DQ$20,10,FALSE)&amp;""</f>
        <v>#N/A</v>
      </c>
      <c r="AC67" s="111"/>
      <c r="AD67" s="111"/>
      <c r="AE67" s="111" t="e">
        <f>HLOOKUP($M$3&amp;"①",選手名簿一覧!$B$2:$DQ$20,10,FALSE)&amp;""</f>
        <v>#N/A</v>
      </c>
      <c r="AF67" s="111"/>
      <c r="AG67" s="111"/>
      <c r="AH67" s="111" t="e">
        <f>HLOOKUP($M$3&amp;"①",選手名簿一覧!$B$2:$DQ$20,10,FALSE)&amp;""</f>
        <v>#N/A</v>
      </c>
      <c r="AI67" s="111"/>
      <c r="AJ67" s="111"/>
      <c r="AK67" s="111" t="e">
        <f>HLOOKUP($M$3&amp;"①",選手名簿一覧!$B$2:$DQ$20,10,FALSE)&amp;""</f>
        <v>#N/A</v>
      </c>
      <c r="AL67" s="111"/>
      <c r="AM67" s="111"/>
      <c r="AN67" s="111" t="e">
        <f>HLOOKUP($M$3&amp;"①",選手名簿一覧!$B$2:$DQ$20,10,FALSE)&amp;""</f>
        <v>#N/A</v>
      </c>
      <c r="AO67" s="111"/>
      <c r="AP67" s="111"/>
      <c r="AQ67" s="111" t="e">
        <f>HLOOKUP($M$3&amp;"①",選手名簿一覧!$B$2:$DQ$20,10,FALSE)&amp;""</f>
        <v>#N/A</v>
      </c>
      <c r="AR67" s="111"/>
      <c r="AS67" s="111"/>
      <c r="AT67" s="111" t="e">
        <f>HLOOKUP($M$3&amp;"①",選手名簿一覧!$B$2:$DQ$20,10,FALSE)&amp;""</f>
        <v>#N/A</v>
      </c>
      <c r="AU67" s="111"/>
      <c r="AV67" s="112"/>
      <c r="AW67" s="119" t="e">
        <f>HLOOKUP($M$3&amp;"⑤",選手名簿一覧!$B$2:$DQ$20,10,FALSE)&amp;""</f>
        <v>#N/A</v>
      </c>
      <c r="AX67" s="120"/>
      <c r="AY67" s="120"/>
      <c r="AZ67" s="120" t="e">
        <f>HLOOKUP($M$3&amp;"①",選手名簿一覧!$B$2:$DQ$20,10,FALSE)&amp;""</f>
        <v>#N/A</v>
      </c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 t="e">
        <f>HLOOKUP($M$3&amp;"①",選手名簿一覧!$B$2:$DQ$20,11,FALSE)&amp;""</f>
        <v>#N/A</v>
      </c>
      <c r="H70" s="98"/>
      <c r="I70" s="99"/>
      <c r="J70" s="104" t="e">
        <f>HLOOKUP($M$3&amp;"②",選手名簿一覧!$B$2:$DQ$20,11,FALSE)&amp;""</f>
        <v>#N/A</v>
      </c>
      <c r="K70" s="98"/>
      <c r="L70" s="99"/>
      <c r="M70" s="104" t="e">
        <f>HLOOKUP($M$3&amp;"③",選手名簿一覧!$B$2:$DQ$20,11,FALSE)&amp;""</f>
        <v>#N/A</v>
      </c>
      <c r="N70" s="98"/>
      <c r="O70" s="107"/>
      <c r="P70" s="110" t="e">
        <f>HLOOKUP($M$3&amp;"④",選手名簿一覧!$B$2:$DQ$20,11,FALSE)&amp;""</f>
        <v>#N/A</v>
      </c>
      <c r="Q70" s="111"/>
      <c r="R70" s="111"/>
      <c r="S70" s="111" t="e">
        <f>HLOOKUP($M$3&amp;"①",選手名簿一覧!$B$2:$DQ$20,11,FALSE)&amp;""</f>
        <v>#N/A</v>
      </c>
      <c r="T70" s="111"/>
      <c r="U70" s="111"/>
      <c r="V70" s="111" t="e">
        <f>HLOOKUP($M$3&amp;"①",選手名簿一覧!$B$2:$DQ$20,11,FALSE)&amp;""</f>
        <v>#N/A</v>
      </c>
      <c r="W70" s="111"/>
      <c r="X70" s="111"/>
      <c r="Y70" s="111" t="e">
        <f>HLOOKUP($M$3&amp;"①",選手名簿一覧!$B$2:$DQ$20,11,FALSE)&amp;""</f>
        <v>#N/A</v>
      </c>
      <c r="Z70" s="111"/>
      <c r="AA70" s="111"/>
      <c r="AB70" s="111" t="e">
        <f>HLOOKUP($M$3&amp;"①",選手名簿一覧!$B$2:$DQ$20,11,FALSE)&amp;""</f>
        <v>#N/A</v>
      </c>
      <c r="AC70" s="111"/>
      <c r="AD70" s="111"/>
      <c r="AE70" s="111" t="e">
        <f>HLOOKUP($M$3&amp;"①",選手名簿一覧!$B$2:$DQ$20,11,FALSE)&amp;""</f>
        <v>#N/A</v>
      </c>
      <c r="AF70" s="111"/>
      <c r="AG70" s="111"/>
      <c r="AH70" s="111" t="e">
        <f>HLOOKUP($M$3&amp;"①",選手名簿一覧!$B$2:$DQ$20,11,FALSE)&amp;""</f>
        <v>#N/A</v>
      </c>
      <c r="AI70" s="111"/>
      <c r="AJ70" s="111"/>
      <c r="AK70" s="111" t="e">
        <f>HLOOKUP($M$3&amp;"①",選手名簿一覧!$B$2:$DQ$20,11,FALSE)&amp;""</f>
        <v>#N/A</v>
      </c>
      <c r="AL70" s="111"/>
      <c r="AM70" s="111"/>
      <c r="AN70" s="111" t="e">
        <f>HLOOKUP($M$3&amp;"①",選手名簿一覧!$B$2:$DQ$20,11,FALSE)&amp;""</f>
        <v>#N/A</v>
      </c>
      <c r="AO70" s="111"/>
      <c r="AP70" s="111"/>
      <c r="AQ70" s="111" t="e">
        <f>HLOOKUP($M$3&amp;"①",選手名簿一覧!$B$2:$DQ$20,11,FALSE)&amp;""</f>
        <v>#N/A</v>
      </c>
      <c r="AR70" s="111"/>
      <c r="AS70" s="111"/>
      <c r="AT70" s="111" t="e">
        <f>HLOOKUP($M$3&amp;"①",選手名簿一覧!$B$2:$DQ$20,11,FALSE)&amp;""</f>
        <v>#N/A</v>
      </c>
      <c r="AU70" s="111"/>
      <c r="AV70" s="112"/>
      <c r="AW70" s="119" t="e">
        <f>HLOOKUP($M$3&amp;"⑤",選手名簿一覧!$B$2:$DQ$20,11,FALSE)&amp;""</f>
        <v>#N/A</v>
      </c>
      <c r="AX70" s="120"/>
      <c r="AY70" s="120"/>
      <c r="AZ70" s="120" t="e">
        <f>HLOOKUP($M$3&amp;"①",選手名簿一覧!$B$2:$DQ$20,11,FALSE)&amp;""</f>
        <v>#N/A</v>
      </c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 t="e">
        <f>HLOOKUP($M$3&amp;"①",選手名簿一覧!$B$2:$DQ$20,12,FALSE)&amp;""</f>
        <v>#N/A</v>
      </c>
      <c r="H73" s="98"/>
      <c r="I73" s="99"/>
      <c r="J73" s="104" t="e">
        <f>HLOOKUP($M$3&amp;"②",選手名簿一覧!$B$2:$DQ$20,12,FALSE)&amp;""</f>
        <v>#N/A</v>
      </c>
      <c r="K73" s="98"/>
      <c r="L73" s="99"/>
      <c r="M73" s="104" t="e">
        <f>HLOOKUP($M$3&amp;"③",選手名簿一覧!$B$2:$DQ$20,12,FALSE)&amp;""</f>
        <v>#N/A</v>
      </c>
      <c r="N73" s="98"/>
      <c r="O73" s="107"/>
      <c r="P73" s="110" t="e">
        <f>HLOOKUP($M$3&amp;"④",選手名簿一覧!$B$2:$DQ$20,12,FALSE)&amp;""</f>
        <v>#N/A</v>
      </c>
      <c r="Q73" s="111"/>
      <c r="R73" s="111"/>
      <c r="S73" s="111" t="e">
        <f>HLOOKUP($M$3&amp;"①",選手名簿一覧!$B$2:$DQ$20,12,FALSE)&amp;""</f>
        <v>#N/A</v>
      </c>
      <c r="T73" s="111"/>
      <c r="U73" s="111"/>
      <c r="V73" s="111" t="e">
        <f>HLOOKUP($M$3&amp;"①",選手名簿一覧!$B$2:$DQ$20,12,FALSE)&amp;""</f>
        <v>#N/A</v>
      </c>
      <c r="W73" s="111"/>
      <c r="X73" s="111"/>
      <c r="Y73" s="111" t="e">
        <f>HLOOKUP($M$3&amp;"①",選手名簿一覧!$B$2:$DQ$20,12,FALSE)&amp;""</f>
        <v>#N/A</v>
      </c>
      <c r="Z73" s="111"/>
      <c r="AA73" s="111"/>
      <c r="AB73" s="111" t="e">
        <f>HLOOKUP($M$3&amp;"①",選手名簿一覧!$B$2:$DQ$20,12,FALSE)&amp;""</f>
        <v>#N/A</v>
      </c>
      <c r="AC73" s="111"/>
      <c r="AD73" s="111"/>
      <c r="AE73" s="111" t="e">
        <f>HLOOKUP($M$3&amp;"①",選手名簿一覧!$B$2:$DQ$20,12,FALSE)&amp;""</f>
        <v>#N/A</v>
      </c>
      <c r="AF73" s="111"/>
      <c r="AG73" s="111"/>
      <c r="AH73" s="111" t="e">
        <f>HLOOKUP($M$3&amp;"①",選手名簿一覧!$B$2:$DQ$20,12,FALSE)&amp;""</f>
        <v>#N/A</v>
      </c>
      <c r="AI73" s="111"/>
      <c r="AJ73" s="111"/>
      <c r="AK73" s="111" t="e">
        <f>HLOOKUP($M$3&amp;"①",選手名簿一覧!$B$2:$DQ$20,12,FALSE)&amp;""</f>
        <v>#N/A</v>
      </c>
      <c r="AL73" s="111"/>
      <c r="AM73" s="111"/>
      <c r="AN73" s="111" t="e">
        <f>HLOOKUP($M$3&amp;"①",選手名簿一覧!$B$2:$DQ$20,12,FALSE)&amp;""</f>
        <v>#N/A</v>
      </c>
      <c r="AO73" s="111"/>
      <c r="AP73" s="111"/>
      <c r="AQ73" s="111" t="e">
        <f>HLOOKUP($M$3&amp;"①",選手名簿一覧!$B$2:$DQ$20,12,FALSE)&amp;""</f>
        <v>#N/A</v>
      </c>
      <c r="AR73" s="111"/>
      <c r="AS73" s="111"/>
      <c r="AT73" s="111" t="e">
        <f>HLOOKUP($M$3&amp;"①",選手名簿一覧!$B$2:$DQ$20,12,FALSE)&amp;""</f>
        <v>#N/A</v>
      </c>
      <c r="AU73" s="111"/>
      <c r="AV73" s="112"/>
      <c r="AW73" s="119" t="e">
        <f>HLOOKUP($M$3&amp;"⑤",選手名簿一覧!$B$2:$DQ$20,12,FALSE)&amp;""</f>
        <v>#N/A</v>
      </c>
      <c r="AX73" s="120"/>
      <c r="AY73" s="120"/>
      <c r="AZ73" s="120" t="e">
        <f>HLOOKUP($M$3&amp;"①",選手名簿一覧!$B$2:$DQ$20,12,FALSE)&amp;""</f>
        <v>#N/A</v>
      </c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 t="e">
        <f>HLOOKUP($M$3&amp;"①",選手名簿一覧!$B$2:$DQ$20,13,FALSE)&amp;""</f>
        <v>#N/A</v>
      </c>
      <c r="H76" s="98"/>
      <c r="I76" s="99"/>
      <c r="J76" s="104" t="e">
        <f>HLOOKUP($M$3&amp;"②",選手名簿一覧!$B$2:$DQ$20,13,FALSE)&amp;""</f>
        <v>#N/A</v>
      </c>
      <c r="K76" s="98"/>
      <c r="L76" s="99"/>
      <c r="M76" s="104" t="e">
        <f>HLOOKUP($M$3&amp;"③",選手名簿一覧!$B$2:$DQ$20,13,FALSE)&amp;""</f>
        <v>#N/A</v>
      </c>
      <c r="N76" s="98"/>
      <c r="O76" s="107"/>
      <c r="P76" s="110" t="e">
        <f>HLOOKUP($M$3&amp;"④",選手名簿一覧!$B$2:$DQ$20,13,FALSE)&amp;""</f>
        <v>#N/A</v>
      </c>
      <c r="Q76" s="111"/>
      <c r="R76" s="111"/>
      <c r="S76" s="111" t="e">
        <f>HLOOKUP($M$3&amp;"①",選手名簿一覧!$B$2:$DQ$20,13,FALSE)&amp;""</f>
        <v>#N/A</v>
      </c>
      <c r="T76" s="111"/>
      <c r="U76" s="111"/>
      <c r="V76" s="111" t="e">
        <f>HLOOKUP($M$3&amp;"①",選手名簿一覧!$B$2:$DQ$20,13,FALSE)&amp;""</f>
        <v>#N/A</v>
      </c>
      <c r="W76" s="111"/>
      <c r="X76" s="111"/>
      <c r="Y76" s="111" t="e">
        <f>HLOOKUP($M$3&amp;"①",選手名簿一覧!$B$2:$DQ$20,13,FALSE)&amp;""</f>
        <v>#N/A</v>
      </c>
      <c r="Z76" s="111"/>
      <c r="AA76" s="111"/>
      <c r="AB76" s="111" t="e">
        <f>HLOOKUP($M$3&amp;"①",選手名簿一覧!$B$2:$DQ$20,13,FALSE)&amp;""</f>
        <v>#N/A</v>
      </c>
      <c r="AC76" s="111"/>
      <c r="AD76" s="111"/>
      <c r="AE76" s="111" t="e">
        <f>HLOOKUP($M$3&amp;"①",選手名簿一覧!$B$2:$DQ$20,13,FALSE)&amp;""</f>
        <v>#N/A</v>
      </c>
      <c r="AF76" s="111"/>
      <c r="AG76" s="111"/>
      <c r="AH76" s="111" t="e">
        <f>HLOOKUP($M$3&amp;"①",選手名簿一覧!$B$2:$DQ$20,13,FALSE)&amp;""</f>
        <v>#N/A</v>
      </c>
      <c r="AI76" s="111"/>
      <c r="AJ76" s="111"/>
      <c r="AK76" s="111" t="e">
        <f>HLOOKUP($M$3&amp;"①",選手名簿一覧!$B$2:$DQ$20,13,FALSE)&amp;""</f>
        <v>#N/A</v>
      </c>
      <c r="AL76" s="111"/>
      <c r="AM76" s="111"/>
      <c r="AN76" s="111" t="e">
        <f>HLOOKUP($M$3&amp;"①",選手名簿一覧!$B$2:$DQ$20,13,FALSE)&amp;""</f>
        <v>#N/A</v>
      </c>
      <c r="AO76" s="111"/>
      <c r="AP76" s="111"/>
      <c r="AQ76" s="111" t="e">
        <f>HLOOKUP($M$3&amp;"①",選手名簿一覧!$B$2:$DQ$20,13,FALSE)&amp;""</f>
        <v>#N/A</v>
      </c>
      <c r="AR76" s="111"/>
      <c r="AS76" s="111"/>
      <c r="AT76" s="111" t="e">
        <f>HLOOKUP($M$3&amp;"①",選手名簿一覧!$B$2:$DQ$20,13,FALSE)&amp;""</f>
        <v>#N/A</v>
      </c>
      <c r="AU76" s="111"/>
      <c r="AV76" s="112"/>
      <c r="AW76" s="119" t="e">
        <f>HLOOKUP($M$3&amp;"⑤",選手名簿一覧!$B$2:$DQ$20,13,FALSE)&amp;""</f>
        <v>#N/A</v>
      </c>
      <c r="AX76" s="120"/>
      <c r="AY76" s="120"/>
      <c r="AZ76" s="120" t="e">
        <f>HLOOKUP($M$3&amp;"①",選手名簿一覧!$B$2:$DQ$20,13,FALSE)&amp;""</f>
        <v>#N/A</v>
      </c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 t="e">
        <f>HLOOKUP($M$3&amp;"①",選手名簿一覧!$B$2:$DQ$20,14,FALSE)&amp;""</f>
        <v>#N/A</v>
      </c>
      <c r="H79" s="98"/>
      <c r="I79" s="99"/>
      <c r="J79" s="104" t="e">
        <f>HLOOKUP($M$3&amp;"②",選手名簿一覧!$B$2:$DQ$20,14,FALSE)&amp;""</f>
        <v>#N/A</v>
      </c>
      <c r="K79" s="98"/>
      <c r="L79" s="99"/>
      <c r="M79" s="104" t="e">
        <f>HLOOKUP($M$3&amp;"③",選手名簿一覧!$B$2:$DQ$20,14,FALSE)&amp;""</f>
        <v>#N/A</v>
      </c>
      <c r="N79" s="98"/>
      <c r="O79" s="107"/>
      <c r="P79" s="110" t="e">
        <f>HLOOKUP($M$3&amp;"④",選手名簿一覧!$B$2:$DQ$20,14,FALSE)&amp;""</f>
        <v>#N/A</v>
      </c>
      <c r="Q79" s="111"/>
      <c r="R79" s="111"/>
      <c r="S79" s="111" t="e">
        <f>HLOOKUP($M$3&amp;"①",選手名簿一覧!$B$2:$DQ$20,14,FALSE)&amp;""</f>
        <v>#N/A</v>
      </c>
      <c r="T79" s="111"/>
      <c r="U79" s="111"/>
      <c r="V79" s="111" t="e">
        <f>HLOOKUP($M$3&amp;"①",選手名簿一覧!$B$2:$DQ$20,14,FALSE)&amp;""</f>
        <v>#N/A</v>
      </c>
      <c r="W79" s="111"/>
      <c r="X79" s="111"/>
      <c r="Y79" s="111" t="e">
        <f>HLOOKUP($M$3&amp;"①",選手名簿一覧!$B$2:$DQ$20,14,FALSE)&amp;""</f>
        <v>#N/A</v>
      </c>
      <c r="Z79" s="111"/>
      <c r="AA79" s="111"/>
      <c r="AB79" s="111" t="e">
        <f>HLOOKUP($M$3&amp;"①",選手名簿一覧!$B$2:$DQ$20,14,FALSE)&amp;""</f>
        <v>#N/A</v>
      </c>
      <c r="AC79" s="111"/>
      <c r="AD79" s="111"/>
      <c r="AE79" s="111" t="e">
        <f>HLOOKUP($M$3&amp;"①",選手名簿一覧!$B$2:$DQ$20,14,FALSE)&amp;""</f>
        <v>#N/A</v>
      </c>
      <c r="AF79" s="111"/>
      <c r="AG79" s="111"/>
      <c r="AH79" s="111" t="e">
        <f>HLOOKUP($M$3&amp;"①",選手名簿一覧!$B$2:$DQ$20,14,FALSE)&amp;""</f>
        <v>#N/A</v>
      </c>
      <c r="AI79" s="111"/>
      <c r="AJ79" s="111"/>
      <c r="AK79" s="111" t="e">
        <f>HLOOKUP($M$3&amp;"①",選手名簿一覧!$B$2:$DQ$20,14,FALSE)&amp;""</f>
        <v>#N/A</v>
      </c>
      <c r="AL79" s="111"/>
      <c r="AM79" s="111"/>
      <c r="AN79" s="111" t="e">
        <f>HLOOKUP($M$3&amp;"①",選手名簿一覧!$B$2:$DQ$20,14,FALSE)&amp;""</f>
        <v>#N/A</v>
      </c>
      <c r="AO79" s="111"/>
      <c r="AP79" s="111"/>
      <c r="AQ79" s="111" t="e">
        <f>HLOOKUP($M$3&amp;"①",選手名簿一覧!$B$2:$DQ$20,14,FALSE)&amp;""</f>
        <v>#N/A</v>
      </c>
      <c r="AR79" s="111"/>
      <c r="AS79" s="111"/>
      <c r="AT79" s="111" t="e">
        <f>HLOOKUP($M$3&amp;"①",選手名簿一覧!$B$2:$DQ$20,14,FALSE)&amp;""</f>
        <v>#N/A</v>
      </c>
      <c r="AU79" s="111"/>
      <c r="AV79" s="112"/>
      <c r="AW79" s="119" t="e">
        <f>HLOOKUP($M$3&amp;"⑤",選手名簿一覧!$B$2:$DQ$20,14,FALSE)&amp;""</f>
        <v>#N/A</v>
      </c>
      <c r="AX79" s="120"/>
      <c r="AY79" s="120"/>
      <c r="AZ79" s="120" t="e">
        <f>HLOOKUP($M$3&amp;"①",選手名簿一覧!$B$2:$DQ$20,14,FALSE)&amp;""</f>
        <v>#N/A</v>
      </c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 t="e">
        <f>HLOOKUP($M$3&amp;"①",選手名簿一覧!$B$2:$DQ$20,15,FALSE)&amp;""</f>
        <v>#N/A</v>
      </c>
      <c r="H82" s="98"/>
      <c r="I82" s="99"/>
      <c r="J82" s="104" t="e">
        <f>HLOOKUP($M$3&amp;"②",選手名簿一覧!$B$2:$DQ$20,15,FALSE)&amp;""</f>
        <v>#N/A</v>
      </c>
      <c r="K82" s="98"/>
      <c r="L82" s="99"/>
      <c r="M82" s="104" t="e">
        <f>HLOOKUP($M$3&amp;"③",選手名簿一覧!$B$2:$DQ$20,15,FALSE)&amp;""</f>
        <v>#N/A</v>
      </c>
      <c r="N82" s="98"/>
      <c r="O82" s="107"/>
      <c r="P82" s="110" t="e">
        <f>HLOOKUP($M$3&amp;"④",選手名簿一覧!$B$2:$DQ$20,15,FALSE)&amp;""</f>
        <v>#N/A</v>
      </c>
      <c r="Q82" s="111"/>
      <c r="R82" s="111"/>
      <c r="S82" s="111" t="e">
        <f>HLOOKUP($M$3&amp;"①",選手名簿一覧!$B$2:$DQ$20,15,FALSE)&amp;""</f>
        <v>#N/A</v>
      </c>
      <c r="T82" s="111"/>
      <c r="U82" s="111"/>
      <c r="V82" s="111" t="e">
        <f>HLOOKUP($M$3&amp;"①",選手名簿一覧!$B$2:$DQ$20,15,FALSE)&amp;""</f>
        <v>#N/A</v>
      </c>
      <c r="W82" s="111"/>
      <c r="X82" s="111"/>
      <c r="Y82" s="111" t="e">
        <f>HLOOKUP($M$3&amp;"①",選手名簿一覧!$B$2:$DQ$20,15,FALSE)&amp;""</f>
        <v>#N/A</v>
      </c>
      <c r="Z82" s="111"/>
      <c r="AA82" s="111"/>
      <c r="AB82" s="111" t="e">
        <f>HLOOKUP($M$3&amp;"①",選手名簿一覧!$B$2:$DQ$20,15,FALSE)&amp;""</f>
        <v>#N/A</v>
      </c>
      <c r="AC82" s="111"/>
      <c r="AD82" s="111"/>
      <c r="AE82" s="111" t="e">
        <f>HLOOKUP($M$3&amp;"①",選手名簿一覧!$B$2:$DQ$20,15,FALSE)&amp;""</f>
        <v>#N/A</v>
      </c>
      <c r="AF82" s="111"/>
      <c r="AG82" s="111"/>
      <c r="AH82" s="111" t="e">
        <f>HLOOKUP($M$3&amp;"①",選手名簿一覧!$B$2:$DQ$20,15,FALSE)&amp;""</f>
        <v>#N/A</v>
      </c>
      <c r="AI82" s="111"/>
      <c r="AJ82" s="111"/>
      <c r="AK82" s="111" t="e">
        <f>HLOOKUP($M$3&amp;"①",選手名簿一覧!$B$2:$DQ$20,15,FALSE)&amp;""</f>
        <v>#N/A</v>
      </c>
      <c r="AL82" s="111"/>
      <c r="AM82" s="111"/>
      <c r="AN82" s="111" t="e">
        <f>HLOOKUP($M$3&amp;"①",選手名簿一覧!$B$2:$DQ$20,15,FALSE)&amp;""</f>
        <v>#N/A</v>
      </c>
      <c r="AO82" s="111"/>
      <c r="AP82" s="111"/>
      <c r="AQ82" s="111" t="e">
        <f>HLOOKUP($M$3&amp;"①",選手名簿一覧!$B$2:$DQ$20,15,FALSE)&amp;""</f>
        <v>#N/A</v>
      </c>
      <c r="AR82" s="111"/>
      <c r="AS82" s="111"/>
      <c r="AT82" s="111" t="e">
        <f>HLOOKUP($M$3&amp;"①",選手名簿一覧!$B$2:$DQ$20,15,FALSE)&amp;""</f>
        <v>#N/A</v>
      </c>
      <c r="AU82" s="111"/>
      <c r="AV82" s="112"/>
      <c r="AW82" s="119" t="e">
        <f>HLOOKUP($M$3&amp;"⑤",選手名簿一覧!$B$2:$DQ$20,15,FALSE)&amp;""</f>
        <v>#N/A</v>
      </c>
      <c r="AX82" s="120"/>
      <c r="AY82" s="120"/>
      <c r="AZ82" s="120" t="e">
        <f>HLOOKUP($M$3&amp;"①",選手名簿一覧!$B$2:$DQ$20,15,FALSE)&amp;""</f>
        <v>#N/A</v>
      </c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 t="e">
        <f>HLOOKUP($M$3&amp;"①",選手名簿一覧!$B$2:$DQ$20,16,FALSE)&amp;""</f>
        <v>#N/A</v>
      </c>
      <c r="H85" s="98"/>
      <c r="I85" s="99"/>
      <c r="J85" s="104" t="e">
        <f>HLOOKUP($M$3&amp;"②",選手名簿一覧!$B$2:$DQ$20,16,FALSE)&amp;""</f>
        <v>#N/A</v>
      </c>
      <c r="K85" s="98"/>
      <c r="L85" s="99"/>
      <c r="M85" s="104" t="e">
        <f>HLOOKUP($M$3&amp;"③",選手名簿一覧!$B$2:$DQ$20,16,FALSE)&amp;""</f>
        <v>#N/A</v>
      </c>
      <c r="N85" s="98"/>
      <c r="O85" s="107"/>
      <c r="P85" s="110" t="e">
        <f>HLOOKUP($M$3&amp;"④",選手名簿一覧!$B$2:$DQ$20,16,FALSE)&amp;""</f>
        <v>#N/A</v>
      </c>
      <c r="Q85" s="111"/>
      <c r="R85" s="111"/>
      <c r="S85" s="111" t="e">
        <f>HLOOKUP($M$3&amp;"①",選手名簿一覧!$B$2:$DQ$20,16,FALSE)&amp;""</f>
        <v>#N/A</v>
      </c>
      <c r="T85" s="111"/>
      <c r="U85" s="111"/>
      <c r="V85" s="111" t="e">
        <f>HLOOKUP($M$3&amp;"①",選手名簿一覧!$B$2:$DQ$20,16,FALSE)&amp;""</f>
        <v>#N/A</v>
      </c>
      <c r="W85" s="111"/>
      <c r="X85" s="111"/>
      <c r="Y85" s="111" t="e">
        <f>HLOOKUP($M$3&amp;"①",選手名簿一覧!$B$2:$DQ$20,16,FALSE)&amp;""</f>
        <v>#N/A</v>
      </c>
      <c r="Z85" s="111"/>
      <c r="AA85" s="111"/>
      <c r="AB85" s="111" t="e">
        <f>HLOOKUP($M$3&amp;"①",選手名簿一覧!$B$2:$DQ$20,16,FALSE)&amp;""</f>
        <v>#N/A</v>
      </c>
      <c r="AC85" s="111"/>
      <c r="AD85" s="111"/>
      <c r="AE85" s="111" t="e">
        <f>HLOOKUP($M$3&amp;"①",選手名簿一覧!$B$2:$DQ$20,16,FALSE)&amp;""</f>
        <v>#N/A</v>
      </c>
      <c r="AF85" s="111"/>
      <c r="AG85" s="111"/>
      <c r="AH85" s="111" t="e">
        <f>HLOOKUP($M$3&amp;"①",選手名簿一覧!$B$2:$DQ$20,16,FALSE)&amp;""</f>
        <v>#N/A</v>
      </c>
      <c r="AI85" s="111"/>
      <c r="AJ85" s="111"/>
      <c r="AK85" s="111" t="e">
        <f>HLOOKUP($M$3&amp;"①",選手名簿一覧!$B$2:$DQ$20,16,FALSE)&amp;""</f>
        <v>#N/A</v>
      </c>
      <c r="AL85" s="111"/>
      <c r="AM85" s="111"/>
      <c r="AN85" s="111" t="e">
        <f>HLOOKUP($M$3&amp;"①",選手名簿一覧!$B$2:$DQ$20,16,FALSE)&amp;""</f>
        <v>#N/A</v>
      </c>
      <c r="AO85" s="111"/>
      <c r="AP85" s="111"/>
      <c r="AQ85" s="111" t="e">
        <f>HLOOKUP($M$3&amp;"①",選手名簿一覧!$B$2:$DQ$20,16,FALSE)&amp;""</f>
        <v>#N/A</v>
      </c>
      <c r="AR85" s="111"/>
      <c r="AS85" s="111"/>
      <c r="AT85" s="111" t="e">
        <f>HLOOKUP($M$3&amp;"①",選手名簿一覧!$B$2:$DQ$20,16,FALSE)&amp;""</f>
        <v>#N/A</v>
      </c>
      <c r="AU85" s="111"/>
      <c r="AV85" s="112"/>
      <c r="AW85" s="119" t="e">
        <f>HLOOKUP($M$3&amp;"⑤",選手名簿一覧!$B$2:$DQ$20,16,FALSE)&amp;""</f>
        <v>#N/A</v>
      </c>
      <c r="AX85" s="120"/>
      <c r="AY85" s="120"/>
      <c r="AZ85" s="120" t="e">
        <f>HLOOKUP($M$3&amp;"①",選手名簿一覧!$B$2:$DQ$20,16,FALSE)&amp;""</f>
        <v>#N/A</v>
      </c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 t="e">
        <f>HLOOKUP($M$3&amp;"①",選手名簿一覧!$B$2:$DQ$20,17,FALSE)&amp;""</f>
        <v>#N/A</v>
      </c>
      <c r="H88" s="98"/>
      <c r="I88" s="99"/>
      <c r="J88" s="104" t="e">
        <f>HLOOKUP($M$3&amp;"②",選手名簿一覧!$B$2:$DQ$20,17,FALSE)&amp;""</f>
        <v>#N/A</v>
      </c>
      <c r="K88" s="98"/>
      <c r="L88" s="99"/>
      <c r="M88" s="104" t="e">
        <f>HLOOKUP($M$3&amp;"③",選手名簿一覧!$B$2:$DQ$20,17,FALSE)&amp;""</f>
        <v>#N/A</v>
      </c>
      <c r="N88" s="98"/>
      <c r="O88" s="107"/>
      <c r="P88" s="110" t="e">
        <f>HLOOKUP($M$3&amp;"④",選手名簿一覧!$B$2:$DQ$20,17,FALSE)&amp;""</f>
        <v>#N/A</v>
      </c>
      <c r="Q88" s="111"/>
      <c r="R88" s="111"/>
      <c r="S88" s="111" t="e">
        <f>HLOOKUP($M$3&amp;"①",選手名簿一覧!$B$2:$DQ$20,17,FALSE)&amp;""</f>
        <v>#N/A</v>
      </c>
      <c r="T88" s="111"/>
      <c r="U88" s="111"/>
      <c r="V88" s="111" t="e">
        <f>HLOOKUP($M$3&amp;"①",選手名簿一覧!$B$2:$DQ$20,17,FALSE)&amp;""</f>
        <v>#N/A</v>
      </c>
      <c r="W88" s="111"/>
      <c r="X88" s="111"/>
      <c r="Y88" s="111" t="e">
        <f>HLOOKUP($M$3&amp;"①",選手名簿一覧!$B$2:$DQ$20,17,FALSE)&amp;""</f>
        <v>#N/A</v>
      </c>
      <c r="Z88" s="111"/>
      <c r="AA88" s="111"/>
      <c r="AB88" s="111" t="e">
        <f>HLOOKUP($M$3&amp;"①",選手名簿一覧!$B$2:$DQ$20,17,FALSE)&amp;""</f>
        <v>#N/A</v>
      </c>
      <c r="AC88" s="111"/>
      <c r="AD88" s="111"/>
      <c r="AE88" s="111" t="e">
        <f>HLOOKUP($M$3&amp;"①",選手名簿一覧!$B$2:$DQ$20,17,FALSE)&amp;""</f>
        <v>#N/A</v>
      </c>
      <c r="AF88" s="111"/>
      <c r="AG88" s="111"/>
      <c r="AH88" s="111" t="e">
        <f>HLOOKUP($M$3&amp;"①",選手名簿一覧!$B$2:$DQ$20,17,FALSE)&amp;""</f>
        <v>#N/A</v>
      </c>
      <c r="AI88" s="111"/>
      <c r="AJ88" s="111"/>
      <c r="AK88" s="111" t="e">
        <f>HLOOKUP($M$3&amp;"①",選手名簿一覧!$B$2:$DQ$20,17,FALSE)&amp;""</f>
        <v>#N/A</v>
      </c>
      <c r="AL88" s="111"/>
      <c r="AM88" s="111"/>
      <c r="AN88" s="111" t="e">
        <f>HLOOKUP($M$3&amp;"①",選手名簿一覧!$B$2:$DQ$20,17,FALSE)&amp;""</f>
        <v>#N/A</v>
      </c>
      <c r="AO88" s="111"/>
      <c r="AP88" s="111"/>
      <c r="AQ88" s="111" t="e">
        <f>HLOOKUP($M$3&amp;"①",選手名簿一覧!$B$2:$DQ$20,17,FALSE)&amp;""</f>
        <v>#N/A</v>
      </c>
      <c r="AR88" s="111"/>
      <c r="AS88" s="111"/>
      <c r="AT88" s="111" t="e">
        <f>HLOOKUP($M$3&amp;"①",選手名簿一覧!$B$2:$DQ$20,17,FALSE)&amp;""</f>
        <v>#N/A</v>
      </c>
      <c r="AU88" s="111"/>
      <c r="AV88" s="112"/>
      <c r="AW88" s="119" t="e">
        <f>HLOOKUP($M$3&amp;"⑤",選手名簿一覧!$B$2:$DQ$20,17,FALSE)&amp;""</f>
        <v>#N/A</v>
      </c>
      <c r="AX88" s="120"/>
      <c r="AY88" s="120"/>
      <c r="AZ88" s="120" t="e">
        <f>HLOOKUP($M$3&amp;"①",選手名簿一覧!$B$2:$DQ$20,17,FALSE)&amp;""</f>
        <v>#N/A</v>
      </c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 t="e">
        <f>HLOOKUP($M$3&amp;"①",選手名簿一覧!$B$2:$DQ$20,18,FALSE)&amp;""</f>
        <v>#N/A</v>
      </c>
      <c r="W91" s="153"/>
      <c r="X91" s="154"/>
      <c r="Y91" s="155" t="e">
        <f>HLOOKUP($M$3&amp;"②",選手名簿一覧!$B$2:$DQ$20,18,FALSE)&amp;""</f>
        <v>#N/A</v>
      </c>
      <c r="Z91" s="153"/>
      <c r="AA91" s="154"/>
      <c r="AB91" s="155" t="e">
        <f>HLOOKUP($M$3&amp;"③",選手名簿一覧!$B$2:$DQ$20,18,FALSE)&amp;""</f>
        <v>#N/A</v>
      </c>
      <c r="AC91" s="153"/>
      <c r="AD91" s="156"/>
      <c r="AE91" s="157" t="e">
        <f>HLOOKUP($M$3&amp;"④",選手名簿一覧!$B$2:$DQ$20,18,FALSE)&amp;""</f>
        <v>#N/A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 t="e">
        <f>HLOOKUP($M$3&amp;"①",選手名簿一覧!$B$2:$DQ$20,19,FALSE)&amp;""</f>
        <v>#N/A</v>
      </c>
      <c r="W94" s="98"/>
      <c r="X94" s="99"/>
      <c r="Y94" s="104" t="e">
        <f>HLOOKUP($M$3&amp;"②",選手名簿一覧!$B$2:$DQ$20,19,FALSE)&amp;""</f>
        <v>#N/A</v>
      </c>
      <c r="Z94" s="98"/>
      <c r="AA94" s="99"/>
      <c r="AB94" s="104" t="e">
        <f>HLOOKUP($M$3&amp;"③",選手名簿一覧!$B$2:$DQ$20,19,FALSE)&amp;""</f>
        <v>#N/A</v>
      </c>
      <c r="AC94" s="98"/>
      <c r="AD94" s="107"/>
      <c r="AE94" s="110" t="e">
        <f>HLOOKUP($M$3&amp;"④",選手名簿一覧!$B$2:$DQ$20,18,FALSE)&amp;""</f>
        <v>#N/A</v>
      </c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18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19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23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24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25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26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24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28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29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30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34</v>
      </c>
      <c r="BD122" s="18"/>
      <c r="BE122" s="18"/>
      <c r="BF122" s="18"/>
      <c r="BG122" s="18"/>
      <c r="BH122" s="23"/>
      <c r="BI122" s="76" t="s">
        <v>35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36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37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 t="e">
        <f>HLOOKUP($CK$3&amp;"①",選手名簿一覧!$B$2:$DQ$20,3,FALSE)&amp;""</f>
        <v>#N/A</v>
      </c>
      <c r="H126" s="128"/>
      <c r="I126" s="129"/>
      <c r="J126" s="130" t="e">
        <f>HLOOKUP($CK$3&amp;"②",選手名簿一覧!$B$2:$DQ$20,3,FALSE)&amp;""</f>
        <v>#N/A</v>
      </c>
      <c r="K126" s="128"/>
      <c r="L126" s="129"/>
      <c r="M126" s="131" t="e">
        <f>HLOOKUP($CK$3&amp;"③",選手名簿一覧!$B$2:$DQ$20,3,FALSE)&amp;""</f>
        <v>#N/A</v>
      </c>
      <c r="N126" s="128"/>
      <c r="O126" s="128"/>
      <c r="P126" s="132" t="e">
        <f>HLOOKUP($CK$3&amp;"④",選手名簿一覧!$B$2:$DQ$20,3,FALSE)&amp;""</f>
        <v>#N/A</v>
      </c>
      <c r="Q126" s="132"/>
      <c r="R126" s="132"/>
      <c r="S126" s="132" t="e">
        <f>HLOOKUP($M$3&amp;"①",選手名簿一覧!$B$2:$DQ$20,3,FALSE)&amp;""</f>
        <v>#N/A</v>
      </c>
      <c r="T126" s="132"/>
      <c r="U126" s="132"/>
      <c r="V126" s="132" t="e">
        <f>HLOOKUP($M$3&amp;"①",選手名簿一覧!$B$2:$DQ$20,3,FALSE)&amp;""</f>
        <v>#N/A</v>
      </c>
      <c r="W126" s="132"/>
      <c r="X126" s="132"/>
      <c r="Y126" s="132" t="e">
        <f>HLOOKUP($M$3&amp;"①",選手名簿一覧!$B$2:$DQ$20,3,FALSE)&amp;""</f>
        <v>#N/A</v>
      </c>
      <c r="Z126" s="132"/>
      <c r="AA126" s="132"/>
      <c r="AB126" s="132" t="e">
        <f>HLOOKUP($M$3&amp;"①",選手名簿一覧!$B$2:$DQ$20,3,FALSE)&amp;""</f>
        <v>#N/A</v>
      </c>
      <c r="AC126" s="132"/>
      <c r="AD126" s="132"/>
      <c r="AE126" s="132" t="e">
        <f>HLOOKUP($M$3&amp;"①",選手名簿一覧!$B$2:$DQ$20,3,FALSE)&amp;""</f>
        <v>#N/A</v>
      </c>
      <c r="AF126" s="132"/>
      <c r="AG126" s="132"/>
      <c r="AH126" s="132" t="e">
        <f>HLOOKUP($M$3&amp;"①",選手名簿一覧!$B$2:$DQ$20,3,FALSE)&amp;""</f>
        <v>#N/A</v>
      </c>
      <c r="AI126" s="132"/>
      <c r="AJ126" s="132"/>
      <c r="AK126" s="132" t="e">
        <f>HLOOKUP($M$3&amp;"①",選手名簿一覧!$B$2:$DQ$20,3,FALSE)&amp;""</f>
        <v>#N/A</v>
      </c>
      <c r="AL126" s="132"/>
      <c r="AM126" s="132"/>
      <c r="AN126" s="132" t="e">
        <f>HLOOKUP($M$3&amp;"①",選手名簿一覧!$B$2:$DQ$20,3,FALSE)&amp;""</f>
        <v>#N/A</v>
      </c>
      <c r="AO126" s="132"/>
      <c r="AP126" s="132"/>
      <c r="AQ126" s="132" t="e">
        <f>HLOOKUP($M$3&amp;"①",選手名簿一覧!$B$2:$DQ$20,3,FALSE)&amp;""</f>
        <v>#N/A</v>
      </c>
      <c r="AR126" s="132"/>
      <c r="AS126" s="132"/>
      <c r="AT126" s="132" t="e">
        <f>HLOOKUP($M$3&amp;"①",選手名簿一覧!$B$2:$DQ$20,3,FALSE)&amp;""</f>
        <v>#N/A</v>
      </c>
      <c r="AU126" s="132"/>
      <c r="AV126" s="133"/>
      <c r="AW126" s="134" t="e">
        <f>HLOOKUP($CK$3&amp;"⑤",選手名簿一覧!$B$2:$DQ$20,3,FALSE)&amp;""</f>
        <v>#N/A</v>
      </c>
      <c r="AX126" s="135"/>
      <c r="AY126" s="135"/>
      <c r="AZ126" s="135" t="e">
        <f>HLOOKUP($M$3&amp;"①",選手名簿一覧!$B$2:$DQ$20,3,FALSE)&amp;""</f>
        <v>#N/A</v>
      </c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97" t="e">
        <f>HLOOKUP($CK$3&amp;"①",選手名簿一覧!$B$2:$DQ$20,4,FALSE)&amp;""</f>
        <v>#N/A</v>
      </c>
      <c r="H129" s="98"/>
      <c r="I129" s="99"/>
      <c r="J129" s="104" t="e">
        <f>HLOOKUP($CK$3&amp;"②",選手名簿一覧!$B$2:$DQ$20,4,FALSE)&amp;""</f>
        <v>#N/A</v>
      </c>
      <c r="K129" s="98"/>
      <c r="L129" s="99"/>
      <c r="M129" s="104" t="e">
        <f>HLOOKUP($CK$3&amp;"③",選手名簿一覧!$B$2:$DQ$20,4,FALSE)&amp;""</f>
        <v>#N/A</v>
      </c>
      <c r="N129" s="98"/>
      <c r="O129" s="107"/>
      <c r="P129" s="110" t="e">
        <f>HLOOKUP($CK$3&amp;"④",選手名簿一覧!$B$2:$DQ$20,4,FALSE)&amp;""</f>
        <v>#N/A</v>
      </c>
      <c r="Q129" s="111"/>
      <c r="R129" s="111"/>
      <c r="S129" s="111" t="e">
        <f>HLOOKUP($M$3&amp;"①",選手名簿一覧!$B$2:$DQ$20,4,FALSE)&amp;""</f>
        <v>#N/A</v>
      </c>
      <c r="T129" s="111"/>
      <c r="U129" s="111"/>
      <c r="V129" s="111" t="e">
        <f>HLOOKUP($M$3&amp;"①",選手名簿一覧!$B$2:$DQ$20,4,FALSE)&amp;""</f>
        <v>#N/A</v>
      </c>
      <c r="W129" s="111"/>
      <c r="X129" s="111"/>
      <c r="Y129" s="111" t="e">
        <f>HLOOKUP($M$3&amp;"①",選手名簿一覧!$B$2:$DQ$20,4,FALSE)&amp;""</f>
        <v>#N/A</v>
      </c>
      <c r="Z129" s="111"/>
      <c r="AA129" s="111"/>
      <c r="AB129" s="111" t="e">
        <f>HLOOKUP($M$3&amp;"①",選手名簿一覧!$B$2:$DQ$20,4,FALSE)&amp;""</f>
        <v>#N/A</v>
      </c>
      <c r="AC129" s="111"/>
      <c r="AD129" s="111"/>
      <c r="AE129" s="111" t="e">
        <f>HLOOKUP($M$3&amp;"①",選手名簿一覧!$B$2:$DQ$20,4,FALSE)&amp;""</f>
        <v>#N/A</v>
      </c>
      <c r="AF129" s="111"/>
      <c r="AG129" s="111"/>
      <c r="AH129" s="111" t="e">
        <f>HLOOKUP($M$3&amp;"①",選手名簿一覧!$B$2:$DQ$20,4,FALSE)&amp;""</f>
        <v>#N/A</v>
      </c>
      <c r="AI129" s="111"/>
      <c r="AJ129" s="111"/>
      <c r="AK129" s="111" t="e">
        <f>HLOOKUP($M$3&amp;"①",選手名簿一覧!$B$2:$DQ$20,4,FALSE)&amp;""</f>
        <v>#N/A</v>
      </c>
      <c r="AL129" s="111"/>
      <c r="AM129" s="111"/>
      <c r="AN129" s="111" t="e">
        <f>HLOOKUP($M$3&amp;"①",選手名簿一覧!$B$2:$DQ$20,4,FALSE)&amp;""</f>
        <v>#N/A</v>
      </c>
      <c r="AO129" s="111"/>
      <c r="AP129" s="111"/>
      <c r="AQ129" s="111" t="e">
        <f>HLOOKUP($M$3&amp;"①",選手名簿一覧!$B$2:$DQ$20,4,FALSE)&amp;""</f>
        <v>#N/A</v>
      </c>
      <c r="AR129" s="111"/>
      <c r="AS129" s="111"/>
      <c r="AT129" s="111" t="e">
        <f>HLOOKUP($M$3&amp;"①",選手名簿一覧!$B$2:$DQ$20,4,FALSE)&amp;""</f>
        <v>#N/A</v>
      </c>
      <c r="AU129" s="111"/>
      <c r="AV129" s="112"/>
      <c r="AW129" s="119" t="e">
        <f>HLOOKUP($CK$3&amp;"⑤",選手名簿一覧!$B$2:$DQ$20,4,FALSE)&amp;""</f>
        <v>#N/A</v>
      </c>
      <c r="AX129" s="120"/>
      <c r="AY129" s="120"/>
      <c r="AZ129" s="120" t="e">
        <f>HLOOKUP($M$3&amp;"①",選手名簿一覧!$B$2:$DQ$20,4,FALSE)&amp;""</f>
        <v>#N/A</v>
      </c>
      <c r="BA129" s="120"/>
      <c r="BB129" s="121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00"/>
      <c r="H130" s="26"/>
      <c r="I130" s="101"/>
      <c r="J130" s="105"/>
      <c r="K130" s="26"/>
      <c r="L130" s="101"/>
      <c r="M130" s="105"/>
      <c r="N130" s="26"/>
      <c r="O130" s="108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5"/>
      <c r="AW130" s="122"/>
      <c r="AX130" s="123"/>
      <c r="AY130" s="123"/>
      <c r="AZ130" s="123"/>
      <c r="BA130" s="123"/>
      <c r="BB130" s="124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02"/>
      <c r="H131" s="27"/>
      <c r="I131" s="103"/>
      <c r="J131" s="106"/>
      <c r="K131" s="27"/>
      <c r="L131" s="103"/>
      <c r="M131" s="106"/>
      <c r="N131" s="27"/>
      <c r="O131" s="109"/>
      <c r="P131" s="116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8"/>
      <c r="AW131" s="125"/>
      <c r="AX131" s="126"/>
      <c r="AY131" s="126"/>
      <c r="AZ131" s="126"/>
      <c r="BA131" s="126"/>
      <c r="BB131" s="127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97" t="e">
        <f>HLOOKUP($CK$3&amp;"①",選手名簿一覧!$B$2:$DQ$20,5,FALSE)&amp;""</f>
        <v>#N/A</v>
      </c>
      <c r="H132" s="98"/>
      <c r="I132" s="99"/>
      <c r="J132" s="104" t="e">
        <f>HLOOKUP($CK$3&amp;"②",選手名簿一覧!$B$2:$DQ$20,5,FALSE)&amp;""</f>
        <v>#N/A</v>
      </c>
      <c r="K132" s="98"/>
      <c r="L132" s="99"/>
      <c r="M132" s="104" t="e">
        <f>HLOOKUP($CK$3&amp;"③",選手名簿一覧!$B$2:$DQ$20,5,FALSE)&amp;""</f>
        <v>#N/A</v>
      </c>
      <c r="N132" s="98"/>
      <c r="O132" s="107"/>
      <c r="P132" s="110" t="e">
        <f>HLOOKUP($CK$3&amp;"④",選手名簿一覧!$B$2:$DQ$20,5,FALSE)&amp;""</f>
        <v>#N/A</v>
      </c>
      <c r="Q132" s="111"/>
      <c r="R132" s="111"/>
      <c r="S132" s="111" t="e">
        <f>HLOOKUP($M$3&amp;"①",選手名簿一覧!$B$2:$DQ$20,5,FALSE)&amp;""</f>
        <v>#N/A</v>
      </c>
      <c r="T132" s="111"/>
      <c r="U132" s="111"/>
      <c r="V132" s="111" t="e">
        <f>HLOOKUP($M$3&amp;"①",選手名簿一覧!$B$2:$DQ$20,5,FALSE)&amp;""</f>
        <v>#N/A</v>
      </c>
      <c r="W132" s="111"/>
      <c r="X132" s="111"/>
      <c r="Y132" s="111" t="e">
        <f>HLOOKUP($M$3&amp;"①",選手名簿一覧!$B$2:$DQ$20,5,FALSE)&amp;""</f>
        <v>#N/A</v>
      </c>
      <c r="Z132" s="111"/>
      <c r="AA132" s="111"/>
      <c r="AB132" s="111" t="e">
        <f>HLOOKUP($M$3&amp;"①",選手名簿一覧!$B$2:$DQ$20,5,FALSE)&amp;""</f>
        <v>#N/A</v>
      </c>
      <c r="AC132" s="111"/>
      <c r="AD132" s="111"/>
      <c r="AE132" s="111" t="e">
        <f>HLOOKUP($M$3&amp;"①",選手名簿一覧!$B$2:$DQ$20,5,FALSE)&amp;""</f>
        <v>#N/A</v>
      </c>
      <c r="AF132" s="111"/>
      <c r="AG132" s="111"/>
      <c r="AH132" s="111" t="e">
        <f>HLOOKUP($M$3&amp;"①",選手名簿一覧!$B$2:$DQ$20,5,FALSE)&amp;""</f>
        <v>#N/A</v>
      </c>
      <c r="AI132" s="111"/>
      <c r="AJ132" s="111"/>
      <c r="AK132" s="111" t="e">
        <f>HLOOKUP($M$3&amp;"①",選手名簿一覧!$B$2:$DQ$20,5,FALSE)&amp;""</f>
        <v>#N/A</v>
      </c>
      <c r="AL132" s="111"/>
      <c r="AM132" s="111"/>
      <c r="AN132" s="111" t="e">
        <f>HLOOKUP($M$3&amp;"①",選手名簿一覧!$B$2:$DQ$20,5,FALSE)&amp;""</f>
        <v>#N/A</v>
      </c>
      <c r="AO132" s="111"/>
      <c r="AP132" s="111"/>
      <c r="AQ132" s="111" t="e">
        <f>HLOOKUP($M$3&amp;"①",選手名簿一覧!$B$2:$DQ$20,5,FALSE)&amp;""</f>
        <v>#N/A</v>
      </c>
      <c r="AR132" s="111"/>
      <c r="AS132" s="111"/>
      <c r="AT132" s="111" t="e">
        <f>HLOOKUP($M$3&amp;"①",選手名簿一覧!$B$2:$DQ$20,5,FALSE)&amp;""</f>
        <v>#N/A</v>
      </c>
      <c r="AU132" s="111"/>
      <c r="AV132" s="112"/>
      <c r="AW132" s="119" t="e">
        <f>HLOOKUP($CK$3&amp;"⑤",選手名簿一覧!$B$2:$DQ$20,5,FALSE)&amp;""</f>
        <v>#N/A</v>
      </c>
      <c r="AX132" s="120"/>
      <c r="AY132" s="120"/>
      <c r="AZ132" s="120" t="e">
        <f>HLOOKUP($M$3&amp;"①",選手名簿一覧!$B$2:$DQ$20,5,FALSE)&amp;""</f>
        <v>#N/A</v>
      </c>
      <c r="BA132" s="120"/>
      <c r="BB132" s="121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00"/>
      <c r="H133" s="26"/>
      <c r="I133" s="101"/>
      <c r="J133" s="105"/>
      <c r="K133" s="26"/>
      <c r="L133" s="101"/>
      <c r="M133" s="105"/>
      <c r="N133" s="26"/>
      <c r="O133" s="108"/>
      <c r="P133" s="113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  <c r="AW133" s="122"/>
      <c r="AX133" s="123"/>
      <c r="AY133" s="123"/>
      <c r="AZ133" s="123"/>
      <c r="BA133" s="123"/>
      <c r="BB133" s="124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02"/>
      <c r="H134" s="27"/>
      <c r="I134" s="103"/>
      <c r="J134" s="106"/>
      <c r="K134" s="27"/>
      <c r="L134" s="103"/>
      <c r="M134" s="106"/>
      <c r="N134" s="27"/>
      <c r="O134" s="109"/>
      <c r="P134" s="116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8"/>
      <c r="AW134" s="125"/>
      <c r="AX134" s="126"/>
      <c r="AY134" s="126"/>
      <c r="AZ134" s="126"/>
      <c r="BA134" s="126"/>
      <c r="BB134" s="127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97" t="e">
        <f>HLOOKUP($CK$3&amp;"①",選手名簿一覧!$B$2:$DQ$20,6,FALSE)&amp;""</f>
        <v>#N/A</v>
      </c>
      <c r="H135" s="98"/>
      <c r="I135" s="99"/>
      <c r="J135" s="104" t="e">
        <f>HLOOKUP($CK$3&amp;"②",選手名簿一覧!$B$2:$DQ$20,6,FALSE)&amp;""</f>
        <v>#N/A</v>
      </c>
      <c r="K135" s="98"/>
      <c r="L135" s="99"/>
      <c r="M135" s="104" t="e">
        <f>HLOOKUP($CK$3&amp;"③",選手名簿一覧!$B$2:$DQ$20,6,FALSE)&amp;""</f>
        <v>#N/A</v>
      </c>
      <c r="N135" s="98"/>
      <c r="O135" s="107"/>
      <c r="P135" s="110" t="e">
        <f>HLOOKUP($CK$3&amp;"④",選手名簿一覧!$B$2:$DQ$20,6,FALSE)&amp;""</f>
        <v>#N/A</v>
      </c>
      <c r="Q135" s="111"/>
      <c r="R135" s="111"/>
      <c r="S135" s="111" t="e">
        <f>HLOOKUP($M$3&amp;"①",選手名簿一覧!$B$2:$DQ$20,6,FALSE)&amp;""</f>
        <v>#N/A</v>
      </c>
      <c r="T135" s="111"/>
      <c r="U135" s="111"/>
      <c r="V135" s="111" t="e">
        <f>HLOOKUP($M$3&amp;"①",選手名簿一覧!$B$2:$DQ$20,6,FALSE)&amp;""</f>
        <v>#N/A</v>
      </c>
      <c r="W135" s="111"/>
      <c r="X135" s="111"/>
      <c r="Y135" s="111" t="e">
        <f>HLOOKUP($M$3&amp;"①",選手名簿一覧!$B$2:$DQ$20,6,FALSE)&amp;""</f>
        <v>#N/A</v>
      </c>
      <c r="Z135" s="111"/>
      <c r="AA135" s="111"/>
      <c r="AB135" s="111" t="e">
        <f>HLOOKUP($M$3&amp;"①",選手名簿一覧!$B$2:$DQ$20,6,FALSE)&amp;""</f>
        <v>#N/A</v>
      </c>
      <c r="AC135" s="111"/>
      <c r="AD135" s="111"/>
      <c r="AE135" s="111" t="e">
        <f>HLOOKUP($M$3&amp;"①",選手名簿一覧!$B$2:$DQ$20,6,FALSE)&amp;""</f>
        <v>#N/A</v>
      </c>
      <c r="AF135" s="111"/>
      <c r="AG135" s="111"/>
      <c r="AH135" s="111" t="e">
        <f>HLOOKUP($M$3&amp;"①",選手名簿一覧!$B$2:$DQ$20,6,FALSE)&amp;""</f>
        <v>#N/A</v>
      </c>
      <c r="AI135" s="111"/>
      <c r="AJ135" s="111"/>
      <c r="AK135" s="111" t="e">
        <f>HLOOKUP($M$3&amp;"①",選手名簿一覧!$B$2:$DQ$20,6,FALSE)&amp;""</f>
        <v>#N/A</v>
      </c>
      <c r="AL135" s="111"/>
      <c r="AM135" s="111"/>
      <c r="AN135" s="111" t="e">
        <f>HLOOKUP($M$3&amp;"①",選手名簿一覧!$B$2:$DQ$20,6,FALSE)&amp;""</f>
        <v>#N/A</v>
      </c>
      <c r="AO135" s="111"/>
      <c r="AP135" s="111"/>
      <c r="AQ135" s="111" t="e">
        <f>HLOOKUP($M$3&amp;"①",選手名簿一覧!$B$2:$DQ$20,6,FALSE)&amp;""</f>
        <v>#N/A</v>
      </c>
      <c r="AR135" s="111"/>
      <c r="AS135" s="111"/>
      <c r="AT135" s="111" t="e">
        <f>HLOOKUP($M$3&amp;"①",選手名簿一覧!$B$2:$DQ$20,6,FALSE)&amp;""</f>
        <v>#N/A</v>
      </c>
      <c r="AU135" s="111"/>
      <c r="AV135" s="112"/>
      <c r="AW135" s="119" t="e">
        <f>HLOOKUP($CK$3&amp;"⑤",選手名簿一覧!$B$2:$DQ$20,6,FALSE)&amp;""</f>
        <v>#N/A</v>
      </c>
      <c r="AX135" s="120"/>
      <c r="AY135" s="120"/>
      <c r="AZ135" s="120" t="e">
        <f>HLOOKUP($M$3&amp;"①",選手名簿一覧!$B$2:$DQ$20,6,FALSE)&amp;""</f>
        <v>#N/A</v>
      </c>
      <c r="BA135" s="120"/>
      <c r="BB135" s="121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00"/>
      <c r="H136" s="26"/>
      <c r="I136" s="101"/>
      <c r="J136" s="105"/>
      <c r="K136" s="26"/>
      <c r="L136" s="101"/>
      <c r="M136" s="105"/>
      <c r="N136" s="26"/>
      <c r="O136" s="108"/>
      <c r="P136" s="113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5"/>
      <c r="AW136" s="122"/>
      <c r="AX136" s="123"/>
      <c r="AY136" s="123"/>
      <c r="AZ136" s="123"/>
      <c r="BA136" s="123"/>
      <c r="BB136" s="124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02"/>
      <c r="H137" s="27"/>
      <c r="I137" s="103"/>
      <c r="J137" s="106"/>
      <c r="K137" s="27"/>
      <c r="L137" s="103"/>
      <c r="M137" s="106"/>
      <c r="N137" s="27"/>
      <c r="O137" s="109"/>
      <c r="P137" s="116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8"/>
      <c r="AW137" s="125"/>
      <c r="AX137" s="126"/>
      <c r="AY137" s="126"/>
      <c r="AZ137" s="126"/>
      <c r="BA137" s="126"/>
      <c r="BB137" s="127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97" t="e">
        <f>HLOOKUP($CK$3&amp;"①",選手名簿一覧!$B$2:$DQ$20,7,FALSE)&amp;""</f>
        <v>#N/A</v>
      </c>
      <c r="H138" s="98"/>
      <c r="I138" s="99"/>
      <c r="J138" s="104" t="e">
        <f>HLOOKUP($CK$3&amp;"②",選手名簿一覧!$B$2:$DQ$20,7,FALSE)&amp;""</f>
        <v>#N/A</v>
      </c>
      <c r="K138" s="98"/>
      <c r="L138" s="99"/>
      <c r="M138" s="104" t="e">
        <f>HLOOKUP($CK$3&amp;"③",選手名簿一覧!$B$2:$DQ$20,7,FALSE)&amp;""</f>
        <v>#N/A</v>
      </c>
      <c r="N138" s="98"/>
      <c r="O138" s="107"/>
      <c r="P138" s="110" t="e">
        <f>HLOOKUP($CK$3&amp;"④",選手名簿一覧!$B$2:$DQ$20,7,FALSE)&amp;""</f>
        <v>#N/A</v>
      </c>
      <c r="Q138" s="111"/>
      <c r="R138" s="111"/>
      <c r="S138" s="111" t="e">
        <f>HLOOKUP($M$3&amp;"①",選手名簿一覧!$B$2:$DQ$20,7,FALSE)&amp;""</f>
        <v>#N/A</v>
      </c>
      <c r="T138" s="111"/>
      <c r="U138" s="111"/>
      <c r="V138" s="111" t="e">
        <f>HLOOKUP($M$3&amp;"①",選手名簿一覧!$B$2:$DQ$20,7,FALSE)&amp;""</f>
        <v>#N/A</v>
      </c>
      <c r="W138" s="111"/>
      <c r="X138" s="111"/>
      <c r="Y138" s="111" t="e">
        <f>HLOOKUP($M$3&amp;"①",選手名簿一覧!$B$2:$DQ$20,7,FALSE)&amp;""</f>
        <v>#N/A</v>
      </c>
      <c r="Z138" s="111"/>
      <c r="AA138" s="111"/>
      <c r="AB138" s="111" t="e">
        <f>HLOOKUP($M$3&amp;"①",選手名簿一覧!$B$2:$DQ$20,7,FALSE)&amp;""</f>
        <v>#N/A</v>
      </c>
      <c r="AC138" s="111"/>
      <c r="AD138" s="111"/>
      <c r="AE138" s="111" t="e">
        <f>HLOOKUP($M$3&amp;"①",選手名簿一覧!$B$2:$DQ$20,7,FALSE)&amp;""</f>
        <v>#N/A</v>
      </c>
      <c r="AF138" s="111"/>
      <c r="AG138" s="111"/>
      <c r="AH138" s="111" t="e">
        <f>HLOOKUP($M$3&amp;"①",選手名簿一覧!$B$2:$DQ$20,7,FALSE)&amp;""</f>
        <v>#N/A</v>
      </c>
      <c r="AI138" s="111"/>
      <c r="AJ138" s="111"/>
      <c r="AK138" s="111" t="e">
        <f>HLOOKUP($M$3&amp;"①",選手名簿一覧!$B$2:$DQ$20,7,FALSE)&amp;""</f>
        <v>#N/A</v>
      </c>
      <c r="AL138" s="111"/>
      <c r="AM138" s="111"/>
      <c r="AN138" s="111" t="e">
        <f>HLOOKUP($M$3&amp;"①",選手名簿一覧!$B$2:$DQ$20,7,FALSE)&amp;""</f>
        <v>#N/A</v>
      </c>
      <c r="AO138" s="111"/>
      <c r="AP138" s="111"/>
      <c r="AQ138" s="111" t="e">
        <f>HLOOKUP($M$3&amp;"①",選手名簿一覧!$B$2:$DQ$20,7,FALSE)&amp;""</f>
        <v>#N/A</v>
      </c>
      <c r="AR138" s="111"/>
      <c r="AS138" s="111"/>
      <c r="AT138" s="111" t="e">
        <f>HLOOKUP($M$3&amp;"①",選手名簿一覧!$B$2:$DQ$20,7,FALSE)&amp;""</f>
        <v>#N/A</v>
      </c>
      <c r="AU138" s="111"/>
      <c r="AV138" s="112"/>
      <c r="AW138" s="119" t="e">
        <f>HLOOKUP($CK$3&amp;"⑤",選手名簿一覧!$B$2:$DQ$20,7,FALSE)&amp;""</f>
        <v>#N/A</v>
      </c>
      <c r="AX138" s="120"/>
      <c r="AY138" s="120"/>
      <c r="AZ138" s="120" t="e">
        <f>HLOOKUP($M$3&amp;"①",選手名簿一覧!$B$2:$DQ$20,7,FALSE)&amp;""</f>
        <v>#N/A</v>
      </c>
      <c r="BA138" s="120"/>
      <c r="BB138" s="121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00"/>
      <c r="H139" s="26"/>
      <c r="I139" s="101"/>
      <c r="J139" s="105"/>
      <c r="K139" s="26"/>
      <c r="L139" s="101"/>
      <c r="M139" s="105"/>
      <c r="N139" s="26"/>
      <c r="O139" s="108"/>
      <c r="P139" s="113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5"/>
      <c r="AW139" s="122"/>
      <c r="AX139" s="123"/>
      <c r="AY139" s="123"/>
      <c r="AZ139" s="123"/>
      <c r="BA139" s="123"/>
      <c r="BB139" s="124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02"/>
      <c r="H140" s="27"/>
      <c r="I140" s="103"/>
      <c r="J140" s="106"/>
      <c r="K140" s="27"/>
      <c r="L140" s="103"/>
      <c r="M140" s="106"/>
      <c r="N140" s="27"/>
      <c r="O140" s="109"/>
      <c r="P140" s="116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25"/>
      <c r="AX140" s="126"/>
      <c r="AY140" s="126"/>
      <c r="AZ140" s="126"/>
      <c r="BA140" s="126"/>
      <c r="BB140" s="127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97" t="e">
        <f>HLOOKUP($CK$3&amp;"①",選手名簿一覧!$B$2:$DQ$20,8,FALSE)&amp;""</f>
        <v>#N/A</v>
      </c>
      <c r="H141" s="98"/>
      <c r="I141" s="99"/>
      <c r="J141" s="104" t="e">
        <f>HLOOKUP($CK$3&amp;"②",選手名簿一覧!$B$2:$DQ$20,8,FALSE)&amp;""</f>
        <v>#N/A</v>
      </c>
      <c r="K141" s="98"/>
      <c r="L141" s="99"/>
      <c r="M141" s="104" t="e">
        <f>HLOOKUP($CK$3&amp;"③",選手名簿一覧!$B$2:$DQ$20,8,FALSE)&amp;""</f>
        <v>#N/A</v>
      </c>
      <c r="N141" s="98"/>
      <c r="O141" s="107"/>
      <c r="P141" s="110" t="e">
        <f>HLOOKUP($CK$3&amp;"④",選手名簿一覧!$B$2:$DQ$20,8,FALSE)&amp;""</f>
        <v>#N/A</v>
      </c>
      <c r="Q141" s="111"/>
      <c r="R141" s="111"/>
      <c r="S141" s="111" t="e">
        <f>HLOOKUP($M$3&amp;"①",選手名簿一覧!$B$2:$DQ$20,8,FALSE)&amp;""</f>
        <v>#N/A</v>
      </c>
      <c r="T141" s="111"/>
      <c r="U141" s="111"/>
      <c r="V141" s="111" t="e">
        <f>HLOOKUP($M$3&amp;"①",選手名簿一覧!$B$2:$DQ$20,8,FALSE)&amp;""</f>
        <v>#N/A</v>
      </c>
      <c r="W141" s="111"/>
      <c r="X141" s="111"/>
      <c r="Y141" s="111" t="e">
        <f>HLOOKUP($M$3&amp;"①",選手名簿一覧!$B$2:$DQ$20,8,FALSE)&amp;""</f>
        <v>#N/A</v>
      </c>
      <c r="Z141" s="111"/>
      <c r="AA141" s="111"/>
      <c r="AB141" s="111" t="e">
        <f>HLOOKUP($M$3&amp;"①",選手名簿一覧!$B$2:$DQ$20,8,FALSE)&amp;""</f>
        <v>#N/A</v>
      </c>
      <c r="AC141" s="111"/>
      <c r="AD141" s="111"/>
      <c r="AE141" s="111" t="e">
        <f>HLOOKUP($M$3&amp;"①",選手名簿一覧!$B$2:$DQ$20,8,FALSE)&amp;""</f>
        <v>#N/A</v>
      </c>
      <c r="AF141" s="111"/>
      <c r="AG141" s="111"/>
      <c r="AH141" s="111" t="e">
        <f>HLOOKUP($M$3&amp;"①",選手名簿一覧!$B$2:$DQ$20,8,FALSE)&amp;""</f>
        <v>#N/A</v>
      </c>
      <c r="AI141" s="111"/>
      <c r="AJ141" s="111"/>
      <c r="AK141" s="111" t="e">
        <f>HLOOKUP($M$3&amp;"①",選手名簿一覧!$B$2:$DQ$20,8,FALSE)&amp;""</f>
        <v>#N/A</v>
      </c>
      <c r="AL141" s="111"/>
      <c r="AM141" s="111"/>
      <c r="AN141" s="111" t="e">
        <f>HLOOKUP($M$3&amp;"①",選手名簿一覧!$B$2:$DQ$20,8,FALSE)&amp;""</f>
        <v>#N/A</v>
      </c>
      <c r="AO141" s="111"/>
      <c r="AP141" s="111"/>
      <c r="AQ141" s="111" t="e">
        <f>HLOOKUP($M$3&amp;"①",選手名簿一覧!$B$2:$DQ$20,8,FALSE)&amp;""</f>
        <v>#N/A</v>
      </c>
      <c r="AR141" s="111"/>
      <c r="AS141" s="111"/>
      <c r="AT141" s="111" t="e">
        <f>HLOOKUP($M$3&amp;"①",選手名簿一覧!$B$2:$DQ$20,8,FALSE)&amp;""</f>
        <v>#N/A</v>
      </c>
      <c r="AU141" s="111"/>
      <c r="AV141" s="112"/>
      <c r="AW141" s="119" t="e">
        <f>HLOOKUP($CK$3&amp;"⑤",選手名簿一覧!$B$2:$DQ$20,8,FALSE)&amp;""</f>
        <v>#N/A</v>
      </c>
      <c r="AX141" s="120"/>
      <c r="AY141" s="120"/>
      <c r="AZ141" s="120" t="e">
        <f>HLOOKUP($M$3&amp;"①",選手名簿一覧!$B$2:$DQ$20,8,FALSE)&amp;""</f>
        <v>#N/A</v>
      </c>
      <c r="BA141" s="120"/>
      <c r="BB141" s="121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00"/>
      <c r="H142" s="26"/>
      <c r="I142" s="101"/>
      <c r="J142" s="105"/>
      <c r="K142" s="26"/>
      <c r="L142" s="101"/>
      <c r="M142" s="105"/>
      <c r="N142" s="26"/>
      <c r="O142" s="108"/>
      <c r="P142" s="113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5"/>
      <c r="AW142" s="122"/>
      <c r="AX142" s="123"/>
      <c r="AY142" s="123"/>
      <c r="AZ142" s="123"/>
      <c r="BA142" s="123"/>
      <c r="BB142" s="124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02"/>
      <c r="H143" s="27"/>
      <c r="I143" s="103"/>
      <c r="J143" s="106"/>
      <c r="K143" s="27"/>
      <c r="L143" s="103"/>
      <c r="M143" s="106"/>
      <c r="N143" s="27"/>
      <c r="O143" s="109"/>
      <c r="P143" s="116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8"/>
      <c r="AW143" s="125"/>
      <c r="AX143" s="126"/>
      <c r="AY143" s="126"/>
      <c r="AZ143" s="126"/>
      <c r="BA143" s="126"/>
      <c r="BB143" s="127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97" t="e">
        <f>HLOOKUP($CK$3&amp;"①",選手名簿一覧!$B$2:$DQ$20,9,FALSE)&amp;""</f>
        <v>#N/A</v>
      </c>
      <c r="H144" s="98"/>
      <c r="I144" s="99"/>
      <c r="J144" s="104" t="e">
        <f>HLOOKUP($CK$3&amp;"②",選手名簿一覧!$B$2:$DQ$20,9,FALSE)&amp;""</f>
        <v>#N/A</v>
      </c>
      <c r="K144" s="98"/>
      <c r="L144" s="99"/>
      <c r="M144" s="104" t="e">
        <f>HLOOKUP($CK$3&amp;"③",選手名簿一覧!$B$2:$DQ$20,9,FALSE)&amp;""</f>
        <v>#N/A</v>
      </c>
      <c r="N144" s="98"/>
      <c r="O144" s="107"/>
      <c r="P144" s="110" t="e">
        <f>HLOOKUP($CK$3&amp;"④",選手名簿一覧!$B$2:$DQ$20,9,FALSE)&amp;""</f>
        <v>#N/A</v>
      </c>
      <c r="Q144" s="111"/>
      <c r="R144" s="111"/>
      <c r="S144" s="111" t="e">
        <f>HLOOKUP($M$3&amp;"①",選手名簿一覧!$B$2:$DQ$20,9,FALSE)&amp;""</f>
        <v>#N/A</v>
      </c>
      <c r="T144" s="111"/>
      <c r="U144" s="111"/>
      <c r="V144" s="111" t="e">
        <f>HLOOKUP($M$3&amp;"①",選手名簿一覧!$B$2:$DQ$20,9,FALSE)&amp;""</f>
        <v>#N/A</v>
      </c>
      <c r="W144" s="111"/>
      <c r="X144" s="111"/>
      <c r="Y144" s="111" t="e">
        <f>HLOOKUP($M$3&amp;"①",選手名簿一覧!$B$2:$DQ$20,9,FALSE)&amp;""</f>
        <v>#N/A</v>
      </c>
      <c r="Z144" s="111"/>
      <c r="AA144" s="111"/>
      <c r="AB144" s="111" t="e">
        <f>HLOOKUP($M$3&amp;"①",選手名簿一覧!$B$2:$DQ$20,9,FALSE)&amp;""</f>
        <v>#N/A</v>
      </c>
      <c r="AC144" s="111"/>
      <c r="AD144" s="111"/>
      <c r="AE144" s="111" t="e">
        <f>HLOOKUP($M$3&amp;"①",選手名簿一覧!$B$2:$DQ$20,9,FALSE)&amp;""</f>
        <v>#N/A</v>
      </c>
      <c r="AF144" s="111"/>
      <c r="AG144" s="111"/>
      <c r="AH144" s="111" t="e">
        <f>HLOOKUP($M$3&amp;"①",選手名簿一覧!$B$2:$DQ$20,9,FALSE)&amp;""</f>
        <v>#N/A</v>
      </c>
      <c r="AI144" s="111"/>
      <c r="AJ144" s="111"/>
      <c r="AK144" s="111" t="e">
        <f>HLOOKUP($M$3&amp;"①",選手名簿一覧!$B$2:$DQ$20,9,FALSE)&amp;""</f>
        <v>#N/A</v>
      </c>
      <c r="AL144" s="111"/>
      <c r="AM144" s="111"/>
      <c r="AN144" s="111" t="e">
        <f>HLOOKUP($M$3&amp;"①",選手名簿一覧!$B$2:$DQ$20,9,FALSE)&amp;""</f>
        <v>#N/A</v>
      </c>
      <c r="AO144" s="111"/>
      <c r="AP144" s="111"/>
      <c r="AQ144" s="111" t="e">
        <f>HLOOKUP($M$3&amp;"①",選手名簿一覧!$B$2:$DQ$20,9,FALSE)&amp;""</f>
        <v>#N/A</v>
      </c>
      <c r="AR144" s="111"/>
      <c r="AS144" s="111"/>
      <c r="AT144" s="111" t="e">
        <f>HLOOKUP($M$3&amp;"①",選手名簿一覧!$B$2:$DQ$20,9,FALSE)&amp;""</f>
        <v>#N/A</v>
      </c>
      <c r="AU144" s="111"/>
      <c r="AV144" s="112"/>
      <c r="AW144" s="119" t="e">
        <f>HLOOKUP($CK$3&amp;"⑤",選手名簿一覧!$B$2:$DQ$20,9,FALSE)&amp;""</f>
        <v>#N/A</v>
      </c>
      <c r="AX144" s="120"/>
      <c r="AY144" s="120"/>
      <c r="AZ144" s="120" t="e">
        <f>HLOOKUP($M$3&amp;"①",選手名簿一覧!$B$2:$DQ$20,9,FALSE)&amp;""</f>
        <v>#N/A</v>
      </c>
      <c r="BA144" s="120"/>
      <c r="BB144" s="121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00"/>
      <c r="H145" s="26"/>
      <c r="I145" s="101"/>
      <c r="J145" s="105"/>
      <c r="K145" s="26"/>
      <c r="L145" s="101"/>
      <c r="M145" s="105"/>
      <c r="N145" s="26"/>
      <c r="O145" s="108"/>
      <c r="P145" s="113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5"/>
      <c r="AW145" s="122"/>
      <c r="AX145" s="123"/>
      <c r="AY145" s="123"/>
      <c r="AZ145" s="123"/>
      <c r="BA145" s="123"/>
      <c r="BB145" s="124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02"/>
      <c r="H146" s="27"/>
      <c r="I146" s="103"/>
      <c r="J146" s="106"/>
      <c r="K146" s="27"/>
      <c r="L146" s="103"/>
      <c r="M146" s="106"/>
      <c r="N146" s="27"/>
      <c r="O146" s="109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8"/>
      <c r="AW146" s="125"/>
      <c r="AX146" s="126"/>
      <c r="AY146" s="126"/>
      <c r="AZ146" s="126"/>
      <c r="BA146" s="126"/>
      <c r="BB146" s="127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97" t="e">
        <f>HLOOKUP($CK$3&amp;"①",選手名簿一覧!$B$2:$DQ$20,10,FALSE)&amp;""</f>
        <v>#N/A</v>
      </c>
      <c r="H147" s="98"/>
      <c r="I147" s="99"/>
      <c r="J147" s="104" t="e">
        <f>HLOOKUP($CK$3&amp;"②",選手名簿一覧!$B$2:$DQ$20,10,FALSE)&amp;""</f>
        <v>#N/A</v>
      </c>
      <c r="K147" s="98"/>
      <c r="L147" s="99"/>
      <c r="M147" s="104" t="e">
        <f>HLOOKUP($CK$3&amp;"③",選手名簿一覧!$B$2:$DQ$20,10,FALSE)&amp;""</f>
        <v>#N/A</v>
      </c>
      <c r="N147" s="98"/>
      <c r="O147" s="107"/>
      <c r="P147" s="110" t="e">
        <f>HLOOKUP($CK$3&amp;"④",選手名簿一覧!$B$2:$DQ$20,10,FALSE)&amp;""</f>
        <v>#N/A</v>
      </c>
      <c r="Q147" s="111"/>
      <c r="R147" s="111"/>
      <c r="S147" s="111" t="e">
        <f>HLOOKUP($M$3&amp;"①",選手名簿一覧!$B$2:$DQ$20,10,FALSE)&amp;""</f>
        <v>#N/A</v>
      </c>
      <c r="T147" s="111"/>
      <c r="U147" s="111"/>
      <c r="V147" s="111" t="e">
        <f>HLOOKUP($M$3&amp;"①",選手名簿一覧!$B$2:$DQ$20,10,FALSE)&amp;""</f>
        <v>#N/A</v>
      </c>
      <c r="W147" s="111"/>
      <c r="X147" s="111"/>
      <c r="Y147" s="111" t="e">
        <f>HLOOKUP($M$3&amp;"①",選手名簿一覧!$B$2:$DQ$20,10,FALSE)&amp;""</f>
        <v>#N/A</v>
      </c>
      <c r="Z147" s="111"/>
      <c r="AA147" s="111"/>
      <c r="AB147" s="111" t="e">
        <f>HLOOKUP($M$3&amp;"①",選手名簿一覧!$B$2:$DQ$20,10,FALSE)&amp;""</f>
        <v>#N/A</v>
      </c>
      <c r="AC147" s="111"/>
      <c r="AD147" s="111"/>
      <c r="AE147" s="111" t="e">
        <f>HLOOKUP($M$3&amp;"①",選手名簿一覧!$B$2:$DQ$20,10,FALSE)&amp;""</f>
        <v>#N/A</v>
      </c>
      <c r="AF147" s="111"/>
      <c r="AG147" s="111"/>
      <c r="AH147" s="111" t="e">
        <f>HLOOKUP($M$3&amp;"①",選手名簿一覧!$B$2:$DQ$20,10,FALSE)&amp;""</f>
        <v>#N/A</v>
      </c>
      <c r="AI147" s="111"/>
      <c r="AJ147" s="111"/>
      <c r="AK147" s="111" t="e">
        <f>HLOOKUP($M$3&amp;"①",選手名簿一覧!$B$2:$DQ$20,10,FALSE)&amp;""</f>
        <v>#N/A</v>
      </c>
      <c r="AL147" s="111"/>
      <c r="AM147" s="111"/>
      <c r="AN147" s="111" t="e">
        <f>HLOOKUP($M$3&amp;"①",選手名簿一覧!$B$2:$DQ$20,10,FALSE)&amp;""</f>
        <v>#N/A</v>
      </c>
      <c r="AO147" s="111"/>
      <c r="AP147" s="111"/>
      <c r="AQ147" s="111" t="e">
        <f>HLOOKUP($M$3&amp;"①",選手名簿一覧!$B$2:$DQ$20,10,FALSE)&amp;""</f>
        <v>#N/A</v>
      </c>
      <c r="AR147" s="111"/>
      <c r="AS147" s="111"/>
      <c r="AT147" s="111" t="e">
        <f>HLOOKUP($M$3&amp;"①",選手名簿一覧!$B$2:$DQ$20,10,FALSE)&amp;""</f>
        <v>#N/A</v>
      </c>
      <c r="AU147" s="111"/>
      <c r="AV147" s="112"/>
      <c r="AW147" s="119" t="e">
        <f>HLOOKUP($CK$3&amp;"⑤",選手名簿一覧!$B$2:$DQ$20,10,FALSE)&amp;""</f>
        <v>#N/A</v>
      </c>
      <c r="AX147" s="120"/>
      <c r="AY147" s="120"/>
      <c r="AZ147" s="120" t="e">
        <f>HLOOKUP($M$3&amp;"①",選手名簿一覧!$B$2:$DQ$20,10,FALSE)&amp;""</f>
        <v>#N/A</v>
      </c>
      <c r="BA147" s="120"/>
      <c r="BB147" s="121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00"/>
      <c r="H148" s="26"/>
      <c r="I148" s="101"/>
      <c r="J148" s="105"/>
      <c r="K148" s="26"/>
      <c r="L148" s="101"/>
      <c r="M148" s="105"/>
      <c r="N148" s="26"/>
      <c r="O148" s="108"/>
      <c r="P148" s="113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5"/>
      <c r="AW148" s="122"/>
      <c r="AX148" s="123"/>
      <c r="AY148" s="123"/>
      <c r="AZ148" s="123"/>
      <c r="BA148" s="123"/>
      <c r="BB148" s="124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20</v>
      </c>
      <c r="CT148" s="170"/>
      <c r="CU148" s="10"/>
      <c r="CV148" s="10"/>
      <c r="CW148" s="10"/>
      <c r="CX148" s="170" t="s">
        <v>21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02"/>
      <c r="H149" s="27"/>
      <c r="I149" s="103"/>
      <c r="J149" s="106"/>
      <c r="K149" s="27"/>
      <c r="L149" s="103"/>
      <c r="M149" s="106"/>
      <c r="N149" s="27"/>
      <c r="O149" s="109"/>
      <c r="P149" s="116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8"/>
      <c r="AW149" s="125"/>
      <c r="AX149" s="126"/>
      <c r="AY149" s="126"/>
      <c r="AZ149" s="126"/>
      <c r="BA149" s="126"/>
      <c r="BB149" s="127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97" t="e">
        <f>HLOOKUP($CK$3&amp;"①",選手名簿一覧!$B$2:$DQ$20,11,FALSE)&amp;""</f>
        <v>#N/A</v>
      </c>
      <c r="H150" s="98"/>
      <c r="I150" s="99"/>
      <c r="J150" s="104" t="e">
        <f>HLOOKUP($CK$3&amp;"②",選手名簿一覧!$B$2:$DQ$20,11,FALSE)&amp;""</f>
        <v>#N/A</v>
      </c>
      <c r="K150" s="98"/>
      <c r="L150" s="99"/>
      <c r="M150" s="104" t="e">
        <f>HLOOKUP($CK$3&amp;"③",選手名簿一覧!$B$2:$DQ$20,11,FALSE)&amp;""</f>
        <v>#N/A</v>
      </c>
      <c r="N150" s="98"/>
      <c r="O150" s="107"/>
      <c r="P150" s="110" t="e">
        <f>HLOOKUP($CK$3&amp;"④",選手名簿一覧!$B$2:$DQ$20,11,FALSE)&amp;""</f>
        <v>#N/A</v>
      </c>
      <c r="Q150" s="111"/>
      <c r="R150" s="111"/>
      <c r="S150" s="111" t="e">
        <f>HLOOKUP($M$3&amp;"①",選手名簿一覧!$B$2:$DQ$20,11,FALSE)&amp;""</f>
        <v>#N/A</v>
      </c>
      <c r="T150" s="111"/>
      <c r="U150" s="111"/>
      <c r="V150" s="111" t="e">
        <f>HLOOKUP($M$3&amp;"①",選手名簿一覧!$B$2:$DQ$20,11,FALSE)&amp;""</f>
        <v>#N/A</v>
      </c>
      <c r="W150" s="111"/>
      <c r="X150" s="111"/>
      <c r="Y150" s="111" t="e">
        <f>HLOOKUP($M$3&amp;"①",選手名簿一覧!$B$2:$DQ$20,11,FALSE)&amp;""</f>
        <v>#N/A</v>
      </c>
      <c r="Z150" s="111"/>
      <c r="AA150" s="111"/>
      <c r="AB150" s="111" t="e">
        <f>HLOOKUP($M$3&amp;"①",選手名簿一覧!$B$2:$DQ$20,11,FALSE)&amp;""</f>
        <v>#N/A</v>
      </c>
      <c r="AC150" s="111"/>
      <c r="AD150" s="111"/>
      <c r="AE150" s="111" t="e">
        <f>HLOOKUP($M$3&amp;"①",選手名簿一覧!$B$2:$DQ$20,11,FALSE)&amp;""</f>
        <v>#N/A</v>
      </c>
      <c r="AF150" s="111"/>
      <c r="AG150" s="111"/>
      <c r="AH150" s="111" t="e">
        <f>HLOOKUP($M$3&amp;"①",選手名簿一覧!$B$2:$DQ$20,11,FALSE)&amp;""</f>
        <v>#N/A</v>
      </c>
      <c r="AI150" s="111"/>
      <c r="AJ150" s="111"/>
      <c r="AK150" s="111" t="e">
        <f>HLOOKUP($M$3&amp;"①",選手名簿一覧!$B$2:$DQ$20,11,FALSE)&amp;""</f>
        <v>#N/A</v>
      </c>
      <c r="AL150" s="111"/>
      <c r="AM150" s="111"/>
      <c r="AN150" s="111" t="e">
        <f>HLOOKUP($M$3&amp;"①",選手名簿一覧!$B$2:$DQ$20,11,FALSE)&amp;""</f>
        <v>#N/A</v>
      </c>
      <c r="AO150" s="111"/>
      <c r="AP150" s="111"/>
      <c r="AQ150" s="111" t="e">
        <f>HLOOKUP($M$3&amp;"①",選手名簿一覧!$B$2:$DQ$20,11,FALSE)&amp;""</f>
        <v>#N/A</v>
      </c>
      <c r="AR150" s="111"/>
      <c r="AS150" s="111"/>
      <c r="AT150" s="111" t="e">
        <f>HLOOKUP($M$3&amp;"①",選手名簿一覧!$B$2:$DQ$20,11,FALSE)&amp;""</f>
        <v>#N/A</v>
      </c>
      <c r="AU150" s="111"/>
      <c r="AV150" s="112"/>
      <c r="AW150" s="119" t="e">
        <f>HLOOKUP($CK$3&amp;"⑤",選手名簿一覧!$B$2:$DQ$20,11,FALSE)&amp;""</f>
        <v>#N/A</v>
      </c>
      <c r="AX150" s="120"/>
      <c r="AY150" s="120"/>
      <c r="AZ150" s="120" t="e">
        <f>HLOOKUP($M$3&amp;"①",選手名簿一覧!$B$2:$DQ$20,11,FALSE)&amp;""</f>
        <v>#N/A</v>
      </c>
      <c r="BA150" s="120"/>
      <c r="BB150" s="121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00"/>
      <c r="H151" s="26"/>
      <c r="I151" s="101"/>
      <c r="J151" s="105"/>
      <c r="K151" s="26"/>
      <c r="L151" s="101"/>
      <c r="M151" s="105"/>
      <c r="N151" s="26"/>
      <c r="O151" s="108"/>
      <c r="P151" s="113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5"/>
      <c r="AW151" s="122"/>
      <c r="AX151" s="123"/>
      <c r="AY151" s="123"/>
      <c r="AZ151" s="123"/>
      <c r="BA151" s="123"/>
      <c r="BB151" s="124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02"/>
      <c r="H152" s="27"/>
      <c r="I152" s="103"/>
      <c r="J152" s="106"/>
      <c r="K152" s="27"/>
      <c r="L152" s="103"/>
      <c r="M152" s="106"/>
      <c r="N152" s="27"/>
      <c r="O152" s="109"/>
      <c r="P152" s="116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25"/>
      <c r="AX152" s="126"/>
      <c r="AY152" s="126"/>
      <c r="AZ152" s="126"/>
      <c r="BA152" s="126"/>
      <c r="BB152" s="127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97" t="e">
        <f>HLOOKUP($CK$3&amp;"①",選手名簿一覧!$B$2:$DQ$20,12,FALSE)&amp;""</f>
        <v>#N/A</v>
      </c>
      <c r="H153" s="98"/>
      <c r="I153" s="99"/>
      <c r="J153" s="104" t="e">
        <f>HLOOKUP($CK$3&amp;"②",選手名簿一覧!$B$2:$DQ$20,12,FALSE)&amp;""</f>
        <v>#N/A</v>
      </c>
      <c r="K153" s="98"/>
      <c r="L153" s="99"/>
      <c r="M153" s="104" t="e">
        <f>HLOOKUP($CK$3&amp;"③",選手名簿一覧!$B$2:$DQ$20,12,FALSE)&amp;""</f>
        <v>#N/A</v>
      </c>
      <c r="N153" s="98"/>
      <c r="O153" s="107"/>
      <c r="P153" s="110" t="e">
        <f>HLOOKUP($CK$3&amp;"④",選手名簿一覧!$B$2:$DQ$20,12,FALSE)&amp;""</f>
        <v>#N/A</v>
      </c>
      <c r="Q153" s="111"/>
      <c r="R153" s="111"/>
      <c r="S153" s="111" t="e">
        <f>HLOOKUP($M$3&amp;"①",選手名簿一覧!$B$2:$DQ$20,12,FALSE)&amp;""</f>
        <v>#N/A</v>
      </c>
      <c r="T153" s="111"/>
      <c r="U153" s="111"/>
      <c r="V153" s="111" t="e">
        <f>HLOOKUP($M$3&amp;"①",選手名簿一覧!$B$2:$DQ$20,12,FALSE)&amp;""</f>
        <v>#N/A</v>
      </c>
      <c r="W153" s="111"/>
      <c r="X153" s="111"/>
      <c r="Y153" s="111" t="e">
        <f>HLOOKUP($M$3&amp;"①",選手名簿一覧!$B$2:$DQ$20,12,FALSE)&amp;""</f>
        <v>#N/A</v>
      </c>
      <c r="Z153" s="111"/>
      <c r="AA153" s="111"/>
      <c r="AB153" s="111" t="e">
        <f>HLOOKUP($M$3&amp;"①",選手名簿一覧!$B$2:$DQ$20,12,FALSE)&amp;""</f>
        <v>#N/A</v>
      </c>
      <c r="AC153" s="111"/>
      <c r="AD153" s="111"/>
      <c r="AE153" s="111" t="e">
        <f>HLOOKUP($M$3&amp;"①",選手名簿一覧!$B$2:$DQ$20,12,FALSE)&amp;""</f>
        <v>#N/A</v>
      </c>
      <c r="AF153" s="111"/>
      <c r="AG153" s="111"/>
      <c r="AH153" s="111" t="e">
        <f>HLOOKUP($M$3&amp;"①",選手名簿一覧!$B$2:$DQ$20,12,FALSE)&amp;""</f>
        <v>#N/A</v>
      </c>
      <c r="AI153" s="111"/>
      <c r="AJ153" s="111"/>
      <c r="AK153" s="111" t="e">
        <f>HLOOKUP($M$3&amp;"①",選手名簿一覧!$B$2:$DQ$20,12,FALSE)&amp;""</f>
        <v>#N/A</v>
      </c>
      <c r="AL153" s="111"/>
      <c r="AM153" s="111"/>
      <c r="AN153" s="111" t="e">
        <f>HLOOKUP($M$3&amp;"①",選手名簿一覧!$B$2:$DQ$20,12,FALSE)&amp;""</f>
        <v>#N/A</v>
      </c>
      <c r="AO153" s="111"/>
      <c r="AP153" s="111"/>
      <c r="AQ153" s="111" t="e">
        <f>HLOOKUP($M$3&amp;"①",選手名簿一覧!$B$2:$DQ$20,12,FALSE)&amp;""</f>
        <v>#N/A</v>
      </c>
      <c r="AR153" s="111"/>
      <c r="AS153" s="111"/>
      <c r="AT153" s="111" t="e">
        <f>HLOOKUP($M$3&amp;"①",選手名簿一覧!$B$2:$DQ$20,12,FALSE)&amp;""</f>
        <v>#N/A</v>
      </c>
      <c r="AU153" s="111"/>
      <c r="AV153" s="112"/>
      <c r="AW153" s="119" t="e">
        <f>HLOOKUP($CK$3&amp;"⑤",選手名簿一覧!$B$2:$DQ$20,12,FALSE)&amp;""</f>
        <v>#N/A</v>
      </c>
      <c r="AX153" s="120"/>
      <c r="AY153" s="120"/>
      <c r="AZ153" s="120" t="e">
        <f>HLOOKUP($M$3&amp;"①",選手名簿一覧!$B$2:$DQ$20,12,FALSE)&amp;""</f>
        <v>#N/A</v>
      </c>
      <c r="BA153" s="120"/>
      <c r="BB153" s="121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00"/>
      <c r="H154" s="26"/>
      <c r="I154" s="101"/>
      <c r="J154" s="105"/>
      <c r="K154" s="26"/>
      <c r="L154" s="101"/>
      <c r="M154" s="105"/>
      <c r="N154" s="26"/>
      <c r="O154" s="108"/>
      <c r="P154" s="113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22"/>
      <c r="AX154" s="123"/>
      <c r="AY154" s="123"/>
      <c r="AZ154" s="123"/>
      <c r="BA154" s="123"/>
      <c r="BB154" s="124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20</v>
      </c>
      <c r="CT154" s="170"/>
      <c r="CU154" s="10"/>
      <c r="CV154" s="10"/>
      <c r="CW154" s="10"/>
      <c r="CX154" s="170" t="s">
        <v>21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02"/>
      <c r="H155" s="27"/>
      <c r="I155" s="103"/>
      <c r="J155" s="106"/>
      <c r="K155" s="27"/>
      <c r="L155" s="103"/>
      <c r="M155" s="106"/>
      <c r="N155" s="27"/>
      <c r="O155" s="109"/>
      <c r="P155" s="116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8"/>
      <c r="AW155" s="125"/>
      <c r="AX155" s="126"/>
      <c r="AY155" s="126"/>
      <c r="AZ155" s="126"/>
      <c r="BA155" s="126"/>
      <c r="BB155" s="127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97" t="e">
        <f>HLOOKUP($CK$3&amp;"①",選手名簿一覧!$B$2:$DQ$20,13,FALSE)&amp;""</f>
        <v>#N/A</v>
      </c>
      <c r="H156" s="98"/>
      <c r="I156" s="99"/>
      <c r="J156" s="104" t="e">
        <f>HLOOKUP($CK$3&amp;"②",選手名簿一覧!$B$2:$DQ$20,13,FALSE)&amp;""</f>
        <v>#N/A</v>
      </c>
      <c r="K156" s="98"/>
      <c r="L156" s="99"/>
      <c r="M156" s="104" t="e">
        <f>HLOOKUP($CK$3&amp;"③",選手名簿一覧!$B$2:$DQ$20,13,FALSE)&amp;""</f>
        <v>#N/A</v>
      </c>
      <c r="N156" s="98"/>
      <c r="O156" s="107"/>
      <c r="P156" s="110" t="e">
        <f>HLOOKUP($CK$3&amp;"④",選手名簿一覧!$B$2:$DQ$20,13,FALSE)&amp;""</f>
        <v>#N/A</v>
      </c>
      <c r="Q156" s="111"/>
      <c r="R156" s="111"/>
      <c r="S156" s="111" t="e">
        <f>HLOOKUP($M$3&amp;"①",選手名簿一覧!$B$2:$DQ$20,13,FALSE)&amp;""</f>
        <v>#N/A</v>
      </c>
      <c r="T156" s="111"/>
      <c r="U156" s="111"/>
      <c r="V156" s="111" t="e">
        <f>HLOOKUP($M$3&amp;"①",選手名簿一覧!$B$2:$DQ$20,13,FALSE)&amp;""</f>
        <v>#N/A</v>
      </c>
      <c r="W156" s="111"/>
      <c r="X156" s="111"/>
      <c r="Y156" s="111" t="e">
        <f>HLOOKUP($M$3&amp;"①",選手名簿一覧!$B$2:$DQ$20,13,FALSE)&amp;""</f>
        <v>#N/A</v>
      </c>
      <c r="Z156" s="111"/>
      <c r="AA156" s="111"/>
      <c r="AB156" s="111" t="e">
        <f>HLOOKUP($M$3&amp;"①",選手名簿一覧!$B$2:$DQ$20,13,FALSE)&amp;""</f>
        <v>#N/A</v>
      </c>
      <c r="AC156" s="111"/>
      <c r="AD156" s="111"/>
      <c r="AE156" s="111" t="e">
        <f>HLOOKUP($M$3&amp;"①",選手名簿一覧!$B$2:$DQ$20,13,FALSE)&amp;""</f>
        <v>#N/A</v>
      </c>
      <c r="AF156" s="111"/>
      <c r="AG156" s="111"/>
      <c r="AH156" s="111" t="e">
        <f>HLOOKUP($M$3&amp;"①",選手名簿一覧!$B$2:$DQ$20,13,FALSE)&amp;""</f>
        <v>#N/A</v>
      </c>
      <c r="AI156" s="111"/>
      <c r="AJ156" s="111"/>
      <c r="AK156" s="111" t="e">
        <f>HLOOKUP($M$3&amp;"①",選手名簿一覧!$B$2:$DQ$20,13,FALSE)&amp;""</f>
        <v>#N/A</v>
      </c>
      <c r="AL156" s="111"/>
      <c r="AM156" s="111"/>
      <c r="AN156" s="111" t="e">
        <f>HLOOKUP($M$3&amp;"①",選手名簿一覧!$B$2:$DQ$20,13,FALSE)&amp;""</f>
        <v>#N/A</v>
      </c>
      <c r="AO156" s="111"/>
      <c r="AP156" s="111"/>
      <c r="AQ156" s="111" t="e">
        <f>HLOOKUP($M$3&amp;"①",選手名簿一覧!$B$2:$DQ$20,13,FALSE)&amp;""</f>
        <v>#N/A</v>
      </c>
      <c r="AR156" s="111"/>
      <c r="AS156" s="111"/>
      <c r="AT156" s="111" t="e">
        <f>HLOOKUP($M$3&amp;"①",選手名簿一覧!$B$2:$DQ$20,13,FALSE)&amp;""</f>
        <v>#N/A</v>
      </c>
      <c r="AU156" s="111"/>
      <c r="AV156" s="112"/>
      <c r="AW156" s="119" t="e">
        <f>HLOOKUP($CK$3&amp;"⑤",選手名簿一覧!$B$2:$DQ$20,13,FALSE)&amp;""</f>
        <v>#N/A</v>
      </c>
      <c r="AX156" s="120"/>
      <c r="AY156" s="120"/>
      <c r="AZ156" s="120" t="e">
        <f>HLOOKUP($M$3&amp;"①",選手名簿一覧!$B$2:$DQ$20,13,FALSE)&amp;""</f>
        <v>#N/A</v>
      </c>
      <c r="BA156" s="120"/>
      <c r="BB156" s="121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00"/>
      <c r="H157" s="26"/>
      <c r="I157" s="101"/>
      <c r="J157" s="105"/>
      <c r="K157" s="26"/>
      <c r="L157" s="101"/>
      <c r="M157" s="105"/>
      <c r="N157" s="26"/>
      <c r="O157" s="108"/>
      <c r="P157" s="113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5"/>
      <c r="AW157" s="122"/>
      <c r="AX157" s="123"/>
      <c r="AY157" s="123"/>
      <c r="AZ157" s="123"/>
      <c r="BA157" s="123"/>
      <c r="BB157" s="124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02"/>
      <c r="H158" s="27"/>
      <c r="I158" s="103"/>
      <c r="J158" s="106"/>
      <c r="K158" s="27"/>
      <c r="L158" s="103"/>
      <c r="M158" s="106"/>
      <c r="N158" s="27"/>
      <c r="O158" s="109"/>
      <c r="P158" s="116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8"/>
      <c r="AW158" s="125"/>
      <c r="AX158" s="126"/>
      <c r="AY158" s="126"/>
      <c r="AZ158" s="126"/>
      <c r="BA158" s="126"/>
      <c r="BB158" s="127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97" t="e">
        <f>HLOOKUP($CK$3&amp;"①",選手名簿一覧!$B$2:$DQ$20,14,FALSE)&amp;""</f>
        <v>#N/A</v>
      </c>
      <c r="H159" s="98"/>
      <c r="I159" s="99"/>
      <c r="J159" s="104" t="e">
        <f>HLOOKUP($CK$3&amp;"②",選手名簿一覧!$B$2:$DQ$20,14,FALSE)&amp;""</f>
        <v>#N/A</v>
      </c>
      <c r="K159" s="98"/>
      <c r="L159" s="99"/>
      <c r="M159" s="104" t="e">
        <f>HLOOKUP($CK$3&amp;"③",選手名簿一覧!$B$2:$DQ$20,14,FALSE)&amp;""</f>
        <v>#N/A</v>
      </c>
      <c r="N159" s="98"/>
      <c r="O159" s="107"/>
      <c r="P159" s="110" t="e">
        <f>HLOOKUP($CK$3&amp;"④",選手名簿一覧!$B$2:$DQ$20,14,FALSE)&amp;""</f>
        <v>#N/A</v>
      </c>
      <c r="Q159" s="111"/>
      <c r="R159" s="111"/>
      <c r="S159" s="111" t="e">
        <f>HLOOKUP($M$3&amp;"①",選手名簿一覧!$B$2:$DQ$20,14,FALSE)&amp;""</f>
        <v>#N/A</v>
      </c>
      <c r="T159" s="111"/>
      <c r="U159" s="111"/>
      <c r="V159" s="111" t="e">
        <f>HLOOKUP($M$3&amp;"①",選手名簿一覧!$B$2:$DQ$20,14,FALSE)&amp;""</f>
        <v>#N/A</v>
      </c>
      <c r="W159" s="111"/>
      <c r="X159" s="111"/>
      <c r="Y159" s="111" t="e">
        <f>HLOOKUP($M$3&amp;"①",選手名簿一覧!$B$2:$DQ$20,14,FALSE)&amp;""</f>
        <v>#N/A</v>
      </c>
      <c r="Z159" s="111"/>
      <c r="AA159" s="111"/>
      <c r="AB159" s="111" t="e">
        <f>HLOOKUP($M$3&amp;"①",選手名簿一覧!$B$2:$DQ$20,14,FALSE)&amp;""</f>
        <v>#N/A</v>
      </c>
      <c r="AC159" s="111"/>
      <c r="AD159" s="111"/>
      <c r="AE159" s="111" t="e">
        <f>HLOOKUP($M$3&amp;"①",選手名簿一覧!$B$2:$DQ$20,14,FALSE)&amp;""</f>
        <v>#N/A</v>
      </c>
      <c r="AF159" s="111"/>
      <c r="AG159" s="111"/>
      <c r="AH159" s="111" t="e">
        <f>HLOOKUP($M$3&amp;"①",選手名簿一覧!$B$2:$DQ$20,14,FALSE)&amp;""</f>
        <v>#N/A</v>
      </c>
      <c r="AI159" s="111"/>
      <c r="AJ159" s="111"/>
      <c r="AK159" s="111" t="e">
        <f>HLOOKUP($M$3&amp;"①",選手名簿一覧!$B$2:$DQ$20,14,FALSE)&amp;""</f>
        <v>#N/A</v>
      </c>
      <c r="AL159" s="111"/>
      <c r="AM159" s="111"/>
      <c r="AN159" s="111" t="e">
        <f>HLOOKUP($M$3&amp;"①",選手名簿一覧!$B$2:$DQ$20,14,FALSE)&amp;""</f>
        <v>#N/A</v>
      </c>
      <c r="AO159" s="111"/>
      <c r="AP159" s="111"/>
      <c r="AQ159" s="111" t="e">
        <f>HLOOKUP($M$3&amp;"①",選手名簿一覧!$B$2:$DQ$20,14,FALSE)&amp;""</f>
        <v>#N/A</v>
      </c>
      <c r="AR159" s="111"/>
      <c r="AS159" s="111"/>
      <c r="AT159" s="111" t="e">
        <f>HLOOKUP($M$3&amp;"①",選手名簿一覧!$B$2:$DQ$20,14,FALSE)&amp;""</f>
        <v>#N/A</v>
      </c>
      <c r="AU159" s="111"/>
      <c r="AV159" s="112"/>
      <c r="AW159" s="119" t="e">
        <f>HLOOKUP($CK$3&amp;"⑤",選手名簿一覧!$B$2:$DQ$20,14,FALSE)&amp;""</f>
        <v>#N/A</v>
      </c>
      <c r="AX159" s="120"/>
      <c r="AY159" s="120"/>
      <c r="AZ159" s="120" t="e">
        <f>HLOOKUP($M$3&amp;"①",選手名簿一覧!$B$2:$DQ$20,14,FALSE)&amp;""</f>
        <v>#N/A</v>
      </c>
      <c r="BA159" s="120"/>
      <c r="BB159" s="121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00"/>
      <c r="H160" s="26"/>
      <c r="I160" s="101"/>
      <c r="J160" s="105"/>
      <c r="K160" s="26"/>
      <c r="L160" s="101"/>
      <c r="M160" s="105"/>
      <c r="N160" s="26"/>
      <c r="O160" s="108"/>
      <c r="P160" s="113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5"/>
      <c r="AW160" s="122"/>
      <c r="AX160" s="123"/>
      <c r="AY160" s="123"/>
      <c r="AZ160" s="123"/>
      <c r="BA160" s="123"/>
      <c r="BB160" s="124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20</v>
      </c>
      <c r="CT160" s="170"/>
      <c r="CU160" s="10"/>
      <c r="CV160" s="10"/>
      <c r="CW160" s="10"/>
      <c r="CX160" s="170" t="s">
        <v>21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02"/>
      <c r="H161" s="27"/>
      <c r="I161" s="103"/>
      <c r="J161" s="106"/>
      <c r="K161" s="27"/>
      <c r="L161" s="103"/>
      <c r="M161" s="106"/>
      <c r="N161" s="27"/>
      <c r="O161" s="109"/>
      <c r="P161" s="116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8"/>
      <c r="AW161" s="125"/>
      <c r="AX161" s="126"/>
      <c r="AY161" s="126"/>
      <c r="AZ161" s="126"/>
      <c r="BA161" s="126"/>
      <c r="BB161" s="127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97" t="e">
        <f>HLOOKUP($CK$3&amp;"①",選手名簿一覧!$B$2:$DQ$20,15,FALSE)&amp;""</f>
        <v>#N/A</v>
      </c>
      <c r="H162" s="98"/>
      <c r="I162" s="99"/>
      <c r="J162" s="104" t="e">
        <f>HLOOKUP($CK$3&amp;"②",選手名簿一覧!$B$2:$DQ$20,15,FALSE)&amp;""</f>
        <v>#N/A</v>
      </c>
      <c r="K162" s="98"/>
      <c r="L162" s="99"/>
      <c r="M162" s="104" t="e">
        <f>HLOOKUP($CK$3&amp;"③",選手名簿一覧!$B$2:$DQ$20,15,FALSE)&amp;""</f>
        <v>#N/A</v>
      </c>
      <c r="N162" s="98"/>
      <c r="O162" s="107"/>
      <c r="P162" s="110" t="e">
        <f>HLOOKUP($CK$3&amp;"④",選手名簿一覧!$B$2:$DQ$20,15,FALSE)&amp;""</f>
        <v>#N/A</v>
      </c>
      <c r="Q162" s="111"/>
      <c r="R162" s="111"/>
      <c r="S162" s="111" t="e">
        <f>HLOOKUP($M$3&amp;"①",選手名簿一覧!$B$2:$DQ$20,15,FALSE)&amp;""</f>
        <v>#N/A</v>
      </c>
      <c r="T162" s="111"/>
      <c r="U162" s="111"/>
      <c r="V162" s="111" t="e">
        <f>HLOOKUP($M$3&amp;"①",選手名簿一覧!$B$2:$DQ$20,15,FALSE)&amp;""</f>
        <v>#N/A</v>
      </c>
      <c r="W162" s="111"/>
      <c r="X162" s="111"/>
      <c r="Y162" s="111" t="e">
        <f>HLOOKUP($M$3&amp;"①",選手名簿一覧!$B$2:$DQ$20,15,FALSE)&amp;""</f>
        <v>#N/A</v>
      </c>
      <c r="Z162" s="111"/>
      <c r="AA162" s="111"/>
      <c r="AB162" s="111" t="e">
        <f>HLOOKUP($M$3&amp;"①",選手名簿一覧!$B$2:$DQ$20,15,FALSE)&amp;""</f>
        <v>#N/A</v>
      </c>
      <c r="AC162" s="111"/>
      <c r="AD162" s="111"/>
      <c r="AE162" s="111" t="e">
        <f>HLOOKUP($M$3&amp;"①",選手名簿一覧!$B$2:$DQ$20,15,FALSE)&amp;""</f>
        <v>#N/A</v>
      </c>
      <c r="AF162" s="111"/>
      <c r="AG162" s="111"/>
      <c r="AH162" s="111" t="e">
        <f>HLOOKUP($M$3&amp;"①",選手名簿一覧!$B$2:$DQ$20,15,FALSE)&amp;""</f>
        <v>#N/A</v>
      </c>
      <c r="AI162" s="111"/>
      <c r="AJ162" s="111"/>
      <c r="AK162" s="111" t="e">
        <f>HLOOKUP($M$3&amp;"①",選手名簿一覧!$B$2:$DQ$20,15,FALSE)&amp;""</f>
        <v>#N/A</v>
      </c>
      <c r="AL162" s="111"/>
      <c r="AM162" s="111"/>
      <c r="AN162" s="111" t="e">
        <f>HLOOKUP($M$3&amp;"①",選手名簿一覧!$B$2:$DQ$20,15,FALSE)&amp;""</f>
        <v>#N/A</v>
      </c>
      <c r="AO162" s="111"/>
      <c r="AP162" s="111"/>
      <c r="AQ162" s="111" t="e">
        <f>HLOOKUP($M$3&amp;"①",選手名簿一覧!$B$2:$DQ$20,15,FALSE)&amp;""</f>
        <v>#N/A</v>
      </c>
      <c r="AR162" s="111"/>
      <c r="AS162" s="111"/>
      <c r="AT162" s="111" t="e">
        <f>HLOOKUP($M$3&amp;"①",選手名簿一覧!$B$2:$DQ$20,15,FALSE)&amp;""</f>
        <v>#N/A</v>
      </c>
      <c r="AU162" s="111"/>
      <c r="AV162" s="112"/>
      <c r="AW162" s="119" t="e">
        <f>HLOOKUP($CK$3&amp;"⑤",選手名簿一覧!$B$2:$DQ$20,15,FALSE)&amp;""</f>
        <v>#N/A</v>
      </c>
      <c r="AX162" s="120"/>
      <c r="AY162" s="120"/>
      <c r="AZ162" s="120" t="e">
        <f>HLOOKUP($M$3&amp;"①",選手名簿一覧!$B$2:$DQ$20,15,FALSE)&amp;""</f>
        <v>#N/A</v>
      </c>
      <c r="BA162" s="120"/>
      <c r="BB162" s="121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00"/>
      <c r="H163" s="26"/>
      <c r="I163" s="101"/>
      <c r="J163" s="105"/>
      <c r="K163" s="26"/>
      <c r="L163" s="101"/>
      <c r="M163" s="105"/>
      <c r="N163" s="26"/>
      <c r="O163" s="108"/>
      <c r="P163" s="113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122"/>
      <c r="AX163" s="123"/>
      <c r="AY163" s="123"/>
      <c r="AZ163" s="123"/>
      <c r="BA163" s="123"/>
      <c r="BB163" s="124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02"/>
      <c r="H164" s="27"/>
      <c r="I164" s="103"/>
      <c r="J164" s="106"/>
      <c r="K164" s="27"/>
      <c r="L164" s="103"/>
      <c r="M164" s="106"/>
      <c r="N164" s="27"/>
      <c r="O164" s="109"/>
      <c r="P164" s="116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25"/>
      <c r="AX164" s="126"/>
      <c r="AY164" s="126"/>
      <c r="AZ164" s="126"/>
      <c r="BA164" s="126"/>
      <c r="BB164" s="127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97" t="e">
        <f>HLOOKUP($CK$3&amp;"①",選手名簿一覧!$B$2:$DQ$20,16,FALSE)&amp;""</f>
        <v>#N/A</v>
      </c>
      <c r="H165" s="98"/>
      <c r="I165" s="99"/>
      <c r="J165" s="104" t="e">
        <f>HLOOKUP($CK$3&amp;"②",選手名簿一覧!$B$2:$DQ$20,16,FALSE)&amp;""</f>
        <v>#N/A</v>
      </c>
      <c r="K165" s="98"/>
      <c r="L165" s="99"/>
      <c r="M165" s="104" t="e">
        <f>HLOOKUP($CK$3&amp;"③",選手名簿一覧!$B$2:$DQ$20,16,FALSE)&amp;""</f>
        <v>#N/A</v>
      </c>
      <c r="N165" s="98"/>
      <c r="O165" s="107"/>
      <c r="P165" s="110" t="e">
        <f>HLOOKUP($CK$3&amp;"④",選手名簿一覧!$B$2:$DQ$20,16,FALSE)&amp;""</f>
        <v>#N/A</v>
      </c>
      <c r="Q165" s="111"/>
      <c r="R165" s="111"/>
      <c r="S165" s="111" t="e">
        <f>HLOOKUP($M$3&amp;"①",選手名簿一覧!$B$2:$DQ$20,16,FALSE)&amp;""</f>
        <v>#N/A</v>
      </c>
      <c r="T165" s="111"/>
      <c r="U165" s="111"/>
      <c r="V165" s="111" t="e">
        <f>HLOOKUP($M$3&amp;"①",選手名簿一覧!$B$2:$DQ$20,16,FALSE)&amp;""</f>
        <v>#N/A</v>
      </c>
      <c r="W165" s="111"/>
      <c r="X165" s="111"/>
      <c r="Y165" s="111" t="e">
        <f>HLOOKUP($M$3&amp;"①",選手名簿一覧!$B$2:$DQ$20,16,FALSE)&amp;""</f>
        <v>#N/A</v>
      </c>
      <c r="Z165" s="111"/>
      <c r="AA165" s="111"/>
      <c r="AB165" s="111" t="e">
        <f>HLOOKUP($M$3&amp;"①",選手名簿一覧!$B$2:$DQ$20,16,FALSE)&amp;""</f>
        <v>#N/A</v>
      </c>
      <c r="AC165" s="111"/>
      <c r="AD165" s="111"/>
      <c r="AE165" s="111" t="e">
        <f>HLOOKUP($M$3&amp;"①",選手名簿一覧!$B$2:$DQ$20,16,FALSE)&amp;""</f>
        <v>#N/A</v>
      </c>
      <c r="AF165" s="111"/>
      <c r="AG165" s="111"/>
      <c r="AH165" s="111" t="e">
        <f>HLOOKUP($M$3&amp;"①",選手名簿一覧!$B$2:$DQ$20,16,FALSE)&amp;""</f>
        <v>#N/A</v>
      </c>
      <c r="AI165" s="111"/>
      <c r="AJ165" s="111"/>
      <c r="AK165" s="111" t="e">
        <f>HLOOKUP($M$3&amp;"①",選手名簿一覧!$B$2:$DQ$20,16,FALSE)&amp;""</f>
        <v>#N/A</v>
      </c>
      <c r="AL165" s="111"/>
      <c r="AM165" s="111"/>
      <c r="AN165" s="111" t="e">
        <f>HLOOKUP($M$3&amp;"①",選手名簿一覧!$B$2:$DQ$20,16,FALSE)&amp;""</f>
        <v>#N/A</v>
      </c>
      <c r="AO165" s="111"/>
      <c r="AP165" s="111"/>
      <c r="AQ165" s="111" t="e">
        <f>HLOOKUP($M$3&amp;"①",選手名簿一覧!$B$2:$DQ$20,16,FALSE)&amp;""</f>
        <v>#N/A</v>
      </c>
      <c r="AR165" s="111"/>
      <c r="AS165" s="111"/>
      <c r="AT165" s="111" t="e">
        <f>HLOOKUP($M$3&amp;"①",選手名簿一覧!$B$2:$DQ$20,16,FALSE)&amp;""</f>
        <v>#N/A</v>
      </c>
      <c r="AU165" s="111"/>
      <c r="AV165" s="112"/>
      <c r="AW165" s="119" t="e">
        <f>HLOOKUP($CK$3&amp;"⑤",選手名簿一覧!$B$2:$DQ$20,16,FALSE)&amp;""</f>
        <v>#N/A</v>
      </c>
      <c r="AX165" s="120"/>
      <c r="AY165" s="120"/>
      <c r="AZ165" s="120" t="e">
        <f>HLOOKUP($M$3&amp;"①",選手名簿一覧!$B$2:$DQ$20,16,FALSE)&amp;""</f>
        <v>#N/A</v>
      </c>
      <c r="BA165" s="120"/>
      <c r="BB165" s="121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00"/>
      <c r="H166" s="26"/>
      <c r="I166" s="101"/>
      <c r="J166" s="105"/>
      <c r="K166" s="26"/>
      <c r="L166" s="101"/>
      <c r="M166" s="105"/>
      <c r="N166" s="26"/>
      <c r="O166" s="108"/>
      <c r="P166" s="113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122"/>
      <c r="AX166" s="123"/>
      <c r="AY166" s="123"/>
      <c r="AZ166" s="123"/>
      <c r="BA166" s="123"/>
      <c r="BB166" s="124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20</v>
      </c>
      <c r="CT166" s="170"/>
      <c r="CU166" s="10"/>
      <c r="CV166" s="10"/>
      <c r="CW166" s="10"/>
      <c r="CX166" s="170" t="s">
        <v>21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02"/>
      <c r="H167" s="27"/>
      <c r="I167" s="103"/>
      <c r="J167" s="106"/>
      <c r="K167" s="27"/>
      <c r="L167" s="103"/>
      <c r="M167" s="106"/>
      <c r="N167" s="27"/>
      <c r="O167" s="109"/>
      <c r="P167" s="116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8"/>
      <c r="AW167" s="125"/>
      <c r="AX167" s="126"/>
      <c r="AY167" s="126"/>
      <c r="AZ167" s="126"/>
      <c r="BA167" s="126"/>
      <c r="BB167" s="127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97" t="e">
        <f>HLOOKUP($CK$3&amp;"①",選手名簿一覧!$B$2:$DQ$20,17,FALSE)&amp;""</f>
        <v>#N/A</v>
      </c>
      <c r="H168" s="98"/>
      <c r="I168" s="99"/>
      <c r="J168" s="104" t="e">
        <f>HLOOKUP($CK$3&amp;"②",選手名簿一覧!$B$2:$DQ$20,17,FALSE)&amp;""</f>
        <v>#N/A</v>
      </c>
      <c r="K168" s="98"/>
      <c r="L168" s="99"/>
      <c r="M168" s="104" t="e">
        <f>HLOOKUP($CK$3&amp;"③",選手名簿一覧!$B$2:$DQ$20,17,FALSE)&amp;""</f>
        <v>#N/A</v>
      </c>
      <c r="N168" s="98"/>
      <c r="O168" s="107"/>
      <c r="P168" s="110" t="e">
        <f>HLOOKUP($CK$3&amp;"④",選手名簿一覧!$B$2:$DQ$20,17,FALSE)&amp;""</f>
        <v>#N/A</v>
      </c>
      <c r="Q168" s="111"/>
      <c r="R168" s="111"/>
      <c r="S168" s="111" t="e">
        <f>HLOOKUP($M$3&amp;"①",選手名簿一覧!$B$2:$DQ$20,17,FALSE)&amp;""</f>
        <v>#N/A</v>
      </c>
      <c r="T168" s="111"/>
      <c r="U168" s="111"/>
      <c r="V168" s="111" t="e">
        <f>HLOOKUP($M$3&amp;"①",選手名簿一覧!$B$2:$DQ$20,17,FALSE)&amp;""</f>
        <v>#N/A</v>
      </c>
      <c r="W168" s="111"/>
      <c r="X168" s="111"/>
      <c r="Y168" s="111" t="e">
        <f>HLOOKUP($M$3&amp;"①",選手名簿一覧!$B$2:$DQ$20,17,FALSE)&amp;""</f>
        <v>#N/A</v>
      </c>
      <c r="Z168" s="111"/>
      <c r="AA168" s="111"/>
      <c r="AB168" s="111" t="e">
        <f>HLOOKUP($M$3&amp;"①",選手名簿一覧!$B$2:$DQ$20,17,FALSE)&amp;""</f>
        <v>#N/A</v>
      </c>
      <c r="AC168" s="111"/>
      <c r="AD168" s="111"/>
      <c r="AE168" s="111" t="e">
        <f>HLOOKUP($M$3&amp;"①",選手名簿一覧!$B$2:$DQ$20,17,FALSE)&amp;""</f>
        <v>#N/A</v>
      </c>
      <c r="AF168" s="111"/>
      <c r="AG168" s="111"/>
      <c r="AH168" s="111" t="e">
        <f>HLOOKUP($M$3&amp;"①",選手名簿一覧!$B$2:$DQ$20,17,FALSE)&amp;""</f>
        <v>#N/A</v>
      </c>
      <c r="AI168" s="111"/>
      <c r="AJ168" s="111"/>
      <c r="AK168" s="111" t="e">
        <f>HLOOKUP($M$3&amp;"①",選手名簿一覧!$B$2:$DQ$20,17,FALSE)&amp;""</f>
        <v>#N/A</v>
      </c>
      <c r="AL168" s="111"/>
      <c r="AM168" s="111"/>
      <c r="AN168" s="111" t="e">
        <f>HLOOKUP($M$3&amp;"①",選手名簿一覧!$B$2:$DQ$20,17,FALSE)&amp;""</f>
        <v>#N/A</v>
      </c>
      <c r="AO168" s="111"/>
      <c r="AP168" s="111"/>
      <c r="AQ168" s="111" t="e">
        <f>HLOOKUP($M$3&amp;"①",選手名簿一覧!$B$2:$DQ$20,17,FALSE)&amp;""</f>
        <v>#N/A</v>
      </c>
      <c r="AR168" s="111"/>
      <c r="AS168" s="111"/>
      <c r="AT168" s="111" t="e">
        <f>HLOOKUP($M$3&amp;"①",選手名簿一覧!$B$2:$DQ$20,17,FALSE)&amp;""</f>
        <v>#N/A</v>
      </c>
      <c r="AU168" s="111"/>
      <c r="AV168" s="112"/>
      <c r="AW168" s="119" t="e">
        <f>HLOOKUP($CK$3&amp;"⑤",選手名簿一覧!$B$2:$DQ$20,17,FALSE)&amp;""</f>
        <v>#N/A</v>
      </c>
      <c r="AX168" s="120"/>
      <c r="AY168" s="120"/>
      <c r="AZ168" s="120" t="e">
        <f>HLOOKUP($M$3&amp;"①",選手名簿一覧!$B$2:$DQ$20,17,FALSE)&amp;""</f>
        <v>#N/A</v>
      </c>
      <c r="BA168" s="120"/>
      <c r="BB168" s="121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00"/>
      <c r="H169" s="26"/>
      <c r="I169" s="101"/>
      <c r="J169" s="105"/>
      <c r="K169" s="26"/>
      <c r="L169" s="101"/>
      <c r="M169" s="105"/>
      <c r="N169" s="26"/>
      <c r="O169" s="108"/>
      <c r="P169" s="113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5"/>
      <c r="AW169" s="122"/>
      <c r="AX169" s="123"/>
      <c r="AY169" s="123"/>
      <c r="AZ169" s="123"/>
      <c r="BA169" s="123"/>
      <c r="BB169" s="124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37"/>
      <c r="H170" s="138"/>
      <c r="I170" s="139"/>
      <c r="J170" s="140"/>
      <c r="K170" s="138"/>
      <c r="L170" s="139"/>
      <c r="M170" s="140"/>
      <c r="N170" s="138"/>
      <c r="O170" s="141"/>
      <c r="P170" s="142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4"/>
      <c r="AW170" s="145"/>
      <c r="AX170" s="146"/>
      <c r="AY170" s="146"/>
      <c r="AZ170" s="146"/>
      <c r="BA170" s="146"/>
      <c r="BB170" s="147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38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 t="e">
        <f>HLOOKUP($CK$3&amp;"①",選手名簿一覧!$B$2:$DQ$20,18,FALSE)&amp;""</f>
        <v>#N/A</v>
      </c>
      <c r="W171" s="153"/>
      <c r="X171" s="154"/>
      <c r="Y171" s="155" t="e">
        <f>HLOOKUP($CK$3&amp;"②",選手名簿一覧!$B$2:$DQ$20,18,FALSE)&amp;""</f>
        <v>#N/A</v>
      </c>
      <c r="Z171" s="153"/>
      <c r="AA171" s="154"/>
      <c r="AB171" s="155" t="e">
        <f>HLOOKUP($CK$3&amp;"③",選手名簿一覧!$B$2:$DQ$20,18,FALSE)&amp;""</f>
        <v>#N/A</v>
      </c>
      <c r="AC171" s="153"/>
      <c r="AD171" s="156"/>
      <c r="AE171" s="157" t="e">
        <f>HLOOKUP($CK$3&amp;"④",選手名簿一覧!$B$2:$DQ$20,18,FALSE)&amp;""</f>
        <v>#N/A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20</v>
      </c>
      <c r="CT172" s="170"/>
      <c r="CU172" s="10"/>
      <c r="CV172" s="10"/>
      <c r="CW172" s="10"/>
      <c r="CX172" s="170" t="s">
        <v>21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39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 t="e">
        <f>HLOOKUP($CK$3&amp;"①",選手名簿一覧!$B$2:$DQ$20,19,FALSE)&amp;""</f>
        <v>#N/A</v>
      </c>
      <c r="W174" s="98"/>
      <c r="X174" s="99"/>
      <c r="Y174" s="104" t="e">
        <f>HLOOKUP($CK$3&amp;"②",選手名簿一覧!$B$2:$DQ$20,19,FALSE)&amp;""</f>
        <v>#N/A</v>
      </c>
      <c r="Z174" s="98"/>
      <c r="AA174" s="99"/>
      <c r="AB174" s="104" t="e">
        <f>HLOOKUP($CK$3&amp;"③",選手名簿一覧!$B$2:$DQ$20,19,FALSE)&amp;""</f>
        <v>#N/A</v>
      </c>
      <c r="AC174" s="98"/>
      <c r="AD174" s="107"/>
      <c r="AE174" s="110" t="e">
        <f>HLOOKUP($CK$3&amp;"④",選手名簿一覧!$B$2:$DQ$20,18,FALSE)&amp;""</f>
        <v>#N/A</v>
      </c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20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21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B200:CE200"/>
    <mergeCell ref="B201:CI201"/>
    <mergeCell ref="CJ201:DB201"/>
    <mergeCell ref="AQ194:BB195"/>
    <mergeCell ref="CJ194:CO198"/>
    <mergeCell ref="CP194:DB200"/>
    <mergeCell ref="B196:M197"/>
    <mergeCell ref="N196:AP199"/>
    <mergeCell ref="AQ196:BB197"/>
    <mergeCell ref="BC196:CE199"/>
    <mergeCell ref="B198:M199"/>
    <mergeCell ref="AQ198:BB199"/>
    <mergeCell ref="CJ199:CO200"/>
    <mergeCell ref="CP187:DB193"/>
    <mergeCell ref="B190:CE190"/>
    <mergeCell ref="B191:CE191"/>
    <mergeCell ref="CF191:CG200"/>
    <mergeCell ref="B192:M193"/>
    <mergeCell ref="N192:AP195"/>
    <mergeCell ref="AQ192:BB193"/>
    <mergeCell ref="BC192:CE195"/>
    <mergeCell ref="CJ192:CO193"/>
    <mergeCell ref="B194:M195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M164:CQ165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P162:AV164"/>
    <mergeCell ref="AW162:BB164"/>
    <mergeCell ref="CX159:DA159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DB148:DB176"/>
    <mergeCell ref="B150:F152"/>
    <mergeCell ref="G150:I152"/>
    <mergeCell ref="J150:L152"/>
    <mergeCell ref="M150:O152"/>
    <mergeCell ref="P150:AV152"/>
    <mergeCell ref="AW150:BB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B141:F143"/>
    <mergeCell ref="G141:I143"/>
    <mergeCell ref="J141:L143"/>
    <mergeCell ref="M141:O143"/>
    <mergeCell ref="P141:AV143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CZ134:CZ136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DB128:DB130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CY119:CY121"/>
    <mergeCell ref="CZ119:CZ121"/>
    <mergeCell ref="DA119:DA121"/>
    <mergeCell ref="DB119:DB121"/>
    <mergeCell ref="D121:CE121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CP119:CP121"/>
    <mergeCell ref="D117:G120"/>
    <mergeCell ref="H117:K120"/>
    <mergeCell ref="L117:O120"/>
    <mergeCell ref="P117:R120"/>
    <mergeCell ref="S117:AT120"/>
    <mergeCell ref="AU117:CE120"/>
    <mergeCell ref="CV116:CV118"/>
    <mergeCell ref="CW116:CW118"/>
    <mergeCell ref="CY116:CY118"/>
    <mergeCell ref="CZ116:CZ118"/>
    <mergeCell ref="DA116:DA118"/>
    <mergeCell ref="DB116:DB118"/>
    <mergeCell ref="CO116:CO118"/>
    <mergeCell ref="CP116:CP118"/>
    <mergeCell ref="CQ116:CQ118"/>
    <mergeCell ref="CR116:CR118"/>
    <mergeCell ref="CT116:CT118"/>
    <mergeCell ref="CU116:CU118"/>
    <mergeCell ref="CW113:CW115"/>
    <mergeCell ref="CY113:CY115"/>
    <mergeCell ref="CZ113:CZ115"/>
    <mergeCell ref="DA113:DA115"/>
    <mergeCell ref="DB113:DB115"/>
    <mergeCell ref="D116:CE116"/>
    <mergeCell ref="CJ116:CJ118"/>
    <mergeCell ref="CK116:CK118"/>
    <mergeCell ref="CL116:CL118"/>
    <mergeCell ref="CM116:CM118"/>
    <mergeCell ref="CP113:CP115"/>
    <mergeCell ref="CQ113:CQ115"/>
    <mergeCell ref="CR113:CR115"/>
    <mergeCell ref="CT113:CT115"/>
    <mergeCell ref="CU113:CU115"/>
    <mergeCell ref="CV113:CV115"/>
    <mergeCell ref="CB112:CE115"/>
    <mergeCell ref="CJ113:CJ115"/>
    <mergeCell ref="CK113:CK115"/>
    <mergeCell ref="CL113:CL115"/>
    <mergeCell ref="CM113:CM115"/>
    <mergeCell ref="CO113:CO115"/>
    <mergeCell ref="BB112:BE115"/>
    <mergeCell ref="BF112:BI115"/>
    <mergeCell ref="BJ112:BO115"/>
    <mergeCell ref="BP112:BS115"/>
    <mergeCell ref="BT112:BW115"/>
    <mergeCell ref="BX112:CA115"/>
    <mergeCell ref="DB110:DB112"/>
    <mergeCell ref="D111:CE111"/>
    <mergeCell ref="D112:G115"/>
    <mergeCell ref="H112:K115"/>
    <mergeCell ref="L112:O115"/>
    <mergeCell ref="P112:R115"/>
    <mergeCell ref="S112:AM115"/>
    <mergeCell ref="AN112:AS115"/>
    <mergeCell ref="AT112:AW115"/>
    <mergeCell ref="AX112:BA115"/>
    <mergeCell ref="CU110:CU112"/>
    <mergeCell ref="CV110:CV112"/>
    <mergeCell ref="CW110:CW112"/>
    <mergeCell ref="CY110:CY112"/>
    <mergeCell ref="CZ110:CZ112"/>
    <mergeCell ref="DA110:DA112"/>
    <mergeCell ref="DB107:DB109"/>
    <mergeCell ref="CJ110:CJ112"/>
    <mergeCell ref="CK110:CK112"/>
    <mergeCell ref="CL110:CL112"/>
    <mergeCell ref="CM110:CM112"/>
    <mergeCell ref="CO110:CO112"/>
    <mergeCell ref="CP110:CP112"/>
    <mergeCell ref="CQ110:CQ112"/>
    <mergeCell ref="CR110:CR112"/>
    <mergeCell ref="CT110:CT112"/>
    <mergeCell ref="CU107:CU109"/>
    <mergeCell ref="CV107:CV109"/>
    <mergeCell ref="CW107:CW109"/>
    <mergeCell ref="CY107:CY109"/>
    <mergeCell ref="CZ107:CZ109"/>
    <mergeCell ref="DA107:DA109"/>
    <mergeCell ref="CM107:CM109"/>
    <mergeCell ref="CO107:CO109"/>
    <mergeCell ref="CP107:CP109"/>
    <mergeCell ref="CQ107:CQ109"/>
    <mergeCell ref="CR107:CR109"/>
    <mergeCell ref="CT107:CT109"/>
    <mergeCell ref="BT107:BW110"/>
    <mergeCell ref="BX107:CA110"/>
    <mergeCell ref="CB107:CE110"/>
    <mergeCell ref="CJ107:CJ109"/>
    <mergeCell ref="CK107:CK109"/>
    <mergeCell ref="CL107:CL109"/>
    <mergeCell ref="AT107:AW110"/>
    <mergeCell ref="AX107:BA110"/>
    <mergeCell ref="BB107:BE110"/>
    <mergeCell ref="BF107:BI110"/>
    <mergeCell ref="BJ107:BO110"/>
    <mergeCell ref="BP107:BS110"/>
    <mergeCell ref="CZ104:CZ106"/>
    <mergeCell ref="DA104:DA106"/>
    <mergeCell ref="DB104:DB106"/>
    <mergeCell ref="D105:K106"/>
    <mergeCell ref="L105:AM106"/>
    <mergeCell ref="D107:G110"/>
    <mergeCell ref="H107:K110"/>
    <mergeCell ref="L107:R110"/>
    <mergeCell ref="S107:AM110"/>
    <mergeCell ref="AN107:AS110"/>
    <mergeCell ref="CR104:CR106"/>
    <mergeCell ref="CT104:CT106"/>
    <mergeCell ref="CU104:CU106"/>
    <mergeCell ref="CV104:CV106"/>
    <mergeCell ref="CW104:CW106"/>
    <mergeCell ref="CY104:CY106"/>
    <mergeCell ref="CK104:CK106"/>
    <mergeCell ref="CL104:CL106"/>
    <mergeCell ref="CM104:CM106"/>
    <mergeCell ref="CO104:CO106"/>
    <mergeCell ref="CP104:CP106"/>
    <mergeCell ref="CQ104:CQ106"/>
    <mergeCell ref="CW101:CW103"/>
    <mergeCell ref="CY101:CY103"/>
    <mergeCell ref="CZ101:CZ103"/>
    <mergeCell ref="DA101:DA103"/>
    <mergeCell ref="DB101:DB103"/>
    <mergeCell ref="D102:CE102"/>
    <mergeCell ref="D103:O104"/>
    <mergeCell ref="P103:AM104"/>
    <mergeCell ref="AN103:CE106"/>
    <mergeCell ref="CJ104:CJ106"/>
    <mergeCell ref="CP101:CP103"/>
    <mergeCell ref="CQ101:CQ103"/>
    <mergeCell ref="CR101:CR103"/>
    <mergeCell ref="CT101:CT103"/>
    <mergeCell ref="CU101:CU103"/>
    <mergeCell ref="CV101:CV103"/>
    <mergeCell ref="CW98:CW100"/>
    <mergeCell ref="CY98:CY100"/>
    <mergeCell ref="CZ98:CZ100"/>
    <mergeCell ref="DA98:DA100"/>
    <mergeCell ref="DB98:DB100"/>
    <mergeCell ref="D100:K101"/>
    <mergeCell ref="CJ101:CJ103"/>
    <mergeCell ref="CK101:CK103"/>
    <mergeCell ref="CL101:CL103"/>
    <mergeCell ref="CM101:CM103"/>
    <mergeCell ref="CP98:CP100"/>
    <mergeCell ref="CQ98:CQ100"/>
    <mergeCell ref="CR98:CR100"/>
    <mergeCell ref="CT98:CT100"/>
    <mergeCell ref="CU98:CU100"/>
    <mergeCell ref="CV98:CV100"/>
    <mergeCell ref="L98:CE101"/>
    <mergeCell ref="CJ98:CJ100"/>
    <mergeCell ref="CK98:CK100"/>
    <mergeCell ref="CL98:CL100"/>
    <mergeCell ref="CM98:CM100"/>
    <mergeCell ref="CO98:CO100"/>
    <mergeCell ref="CO101:CO103"/>
    <mergeCell ref="CW95:CW97"/>
    <mergeCell ref="CY95:CY97"/>
    <mergeCell ref="CZ95:CZ97"/>
    <mergeCell ref="DA95:DA97"/>
    <mergeCell ref="DB95:DB97"/>
    <mergeCell ref="B97:C121"/>
    <mergeCell ref="D97:CE97"/>
    <mergeCell ref="CF97:CG121"/>
    <mergeCell ref="CH97:CI125"/>
    <mergeCell ref="D98:K99"/>
    <mergeCell ref="CP95:CP97"/>
    <mergeCell ref="CQ95:CQ97"/>
    <mergeCell ref="CR95:CR97"/>
    <mergeCell ref="CT95:CT97"/>
    <mergeCell ref="CU95:CU97"/>
    <mergeCell ref="CV95:CV97"/>
    <mergeCell ref="CH94:CI96"/>
    <mergeCell ref="CJ95:CJ97"/>
    <mergeCell ref="CK95:CK97"/>
    <mergeCell ref="CL95:CL97"/>
    <mergeCell ref="CM95:CM97"/>
    <mergeCell ref="CO95:CO97"/>
    <mergeCell ref="CZ92:CZ94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R92:CR94"/>
    <mergeCell ref="CT92:CT94"/>
    <mergeCell ref="CU92:CU94"/>
    <mergeCell ref="CV92:CV94"/>
    <mergeCell ref="CW92:CW94"/>
    <mergeCell ref="CY92:CY94"/>
    <mergeCell ref="CK92:CK94"/>
    <mergeCell ref="CL92:CL94"/>
    <mergeCell ref="CM92:CM94"/>
    <mergeCell ref="CO92:CO94"/>
    <mergeCell ref="CP92:CP94"/>
    <mergeCell ref="CQ92:CQ94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BS91:BW93"/>
    <mergeCell ref="BX91:CB93"/>
    <mergeCell ref="CR89:CR91"/>
    <mergeCell ref="CT89:CT91"/>
    <mergeCell ref="CU89:CU91"/>
    <mergeCell ref="CV89:CV91"/>
    <mergeCell ref="CW89:CW91"/>
    <mergeCell ref="CY89:CY91"/>
    <mergeCell ref="CK89:CK91"/>
    <mergeCell ref="CL89:CL91"/>
    <mergeCell ref="CM89:CM91"/>
    <mergeCell ref="CO89:CO91"/>
    <mergeCell ref="CP89:CP91"/>
    <mergeCell ref="CQ89:CQ91"/>
    <mergeCell ref="BN88:BR90"/>
    <mergeCell ref="BS88:BW90"/>
    <mergeCell ref="BX88:CB90"/>
    <mergeCell ref="CC88:CG90"/>
    <mergeCell ref="CH88:CI90"/>
    <mergeCell ref="CJ89:CJ91"/>
    <mergeCell ref="CC91:CG93"/>
    <mergeCell ref="CH91:CI93"/>
    <mergeCell ref="CJ92:CJ94"/>
    <mergeCell ref="CC94:CG96"/>
    <mergeCell ref="DA86:DA88"/>
    <mergeCell ref="DB86:DB88"/>
    <mergeCell ref="B88:F90"/>
    <mergeCell ref="G88:I90"/>
    <mergeCell ref="J88:L90"/>
    <mergeCell ref="M88:O90"/>
    <mergeCell ref="P88:AV90"/>
    <mergeCell ref="AW88:BB90"/>
    <mergeCell ref="BC88:BH90"/>
    <mergeCell ref="BI88:BM90"/>
    <mergeCell ref="CT86:CT88"/>
    <mergeCell ref="CU86:CU88"/>
    <mergeCell ref="CV86:CV88"/>
    <mergeCell ref="CW86:CW88"/>
    <mergeCell ref="CY86:CY88"/>
    <mergeCell ref="CZ86:CZ88"/>
    <mergeCell ref="CL86:CL88"/>
    <mergeCell ref="CM86:CM88"/>
    <mergeCell ref="CO86:CO88"/>
    <mergeCell ref="CP86:CP88"/>
    <mergeCell ref="CQ86:CQ88"/>
    <mergeCell ref="CR86:CR88"/>
    <mergeCell ref="BS85:BW87"/>
    <mergeCell ref="BX85:CB87"/>
    <mergeCell ref="CC85:CG87"/>
    <mergeCell ref="CH85:CI87"/>
    <mergeCell ref="CJ86:CJ88"/>
    <mergeCell ref="CK86:CK88"/>
    <mergeCell ref="DB83:DB85"/>
    <mergeCell ref="B85:F87"/>
    <mergeCell ref="G85:I87"/>
    <mergeCell ref="J85:L87"/>
    <mergeCell ref="M85:O87"/>
    <mergeCell ref="P85:AV87"/>
    <mergeCell ref="AW85:BB87"/>
    <mergeCell ref="BC85:BH87"/>
    <mergeCell ref="BI85:BM87"/>
    <mergeCell ref="BN85:BR87"/>
    <mergeCell ref="CU83:CU85"/>
    <mergeCell ref="CV83:CV85"/>
    <mergeCell ref="CW83:CW85"/>
    <mergeCell ref="CY83:CY85"/>
    <mergeCell ref="CZ83:CZ85"/>
    <mergeCell ref="DA83:DA85"/>
    <mergeCell ref="CM83:CM85"/>
    <mergeCell ref="CO83:CO85"/>
    <mergeCell ref="CP83:CP85"/>
    <mergeCell ref="CQ83:CQ85"/>
    <mergeCell ref="CR83:CR85"/>
    <mergeCell ref="CT83:CT85"/>
    <mergeCell ref="BC82:BH84"/>
    <mergeCell ref="BI82:BM84"/>
    <mergeCell ref="BN82:BR84"/>
    <mergeCell ref="BS82:BW84"/>
    <mergeCell ref="BX82:CB84"/>
    <mergeCell ref="CC82:CG84"/>
    <mergeCell ref="B82:F84"/>
    <mergeCell ref="G82:I84"/>
    <mergeCell ref="J82:L84"/>
    <mergeCell ref="M82:O84"/>
    <mergeCell ref="P82:AV84"/>
    <mergeCell ref="AW82:BB84"/>
    <mergeCell ref="CV80:CV82"/>
    <mergeCell ref="CW80:CW82"/>
    <mergeCell ref="CY80:CY82"/>
    <mergeCell ref="CZ80:CZ82"/>
    <mergeCell ref="DA80:DA82"/>
    <mergeCell ref="DB80:DB82"/>
    <mergeCell ref="CO80:CO82"/>
    <mergeCell ref="CP80:CP82"/>
    <mergeCell ref="CQ80:CQ82"/>
    <mergeCell ref="CR80:CR82"/>
    <mergeCell ref="CT80:CT82"/>
    <mergeCell ref="CU80:CU82"/>
    <mergeCell ref="CC79:CG81"/>
    <mergeCell ref="CH79:CI81"/>
    <mergeCell ref="CJ80:CJ82"/>
    <mergeCell ref="CK80:CK82"/>
    <mergeCell ref="CL80:CL82"/>
    <mergeCell ref="CM80:CM82"/>
    <mergeCell ref="CH82:CI84"/>
    <mergeCell ref="CJ83:CJ85"/>
    <mergeCell ref="CK83:CK85"/>
    <mergeCell ref="CL83:CL85"/>
    <mergeCell ref="AW79:BB81"/>
    <mergeCell ref="BC79:BH81"/>
    <mergeCell ref="BI79:BM81"/>
    <mergeCell ref="BN79:BR81"/>
    <mergeCell ref="BS79:BW81"/>
    <mergeCell ref="BX79:CB81"/>
    <mergeCell ref="CW77:CW79"/>
    <mergeCell ref="CY77:CY79"/>
    <mergeCell ref="CZ77:CZ79"/>
    <mergeCell ref="DA77:DA79"/>
    <mergeCell ref="DB77:DB79"/>
    <mergeCell ref="B79:F81"/>
    <mergeCell ref="G79:I81"/>
    <mergeCell ref="J79:L81"/>
    <mergeCell ref="M79:O81"/>
    <mergeCell ref="P79:AV81"/>
    <mergeCell ref="CP77:CP79"/>
    <mergeCell ref="CQ77:CQ79"/>
    <mergeCell ref="CR77:CR79"/>
    <mergeCell ref="CT77:CT79"/>
    <mergeCell ref="CU77:CU79"/>
    <mergeCell ref="CV77:CV79"/>
    <mergeCell ref="CH76:CI78"/>
    <mergeCell ref="CJ77:CJ79"/>
    <mergeCell ref="CK77:CK79"/>
    <mergeCell ref="CL77:CL79"/>
    <mergeCell ref="CM77:CM79"/>
    <mergeCell ref="CO77:CO79"/>
    <mergeCell ref="BC76:BH78"/>
    <mergeCell ref="BI76:BM78"/>
    <mergeCell ref="BN76:BR78"/>
    <mergeCell ref="BS76:BW78"/>
    <mergeCell ref="BX76:CB78"/>
    <mergeCell ref="CC76:CG78"/>
    <mergeCell ref="CY74:CY76"/>
    <mergeCell ref="CZ74:CZ76"/>
    <mergeCell ref="DA74:DA76"/>
    <mergeCell ref="DB74:DB76"/>
    <mergeCell ref="B76:F78"/>
    <mergeCell ref="G76:I78"/>
    <mergeCell ref="J76:L78"/>
    <mergeCell ref="M76:O78"/>
    <mergeCell ref="P76:AV78"/>
    <mergeCell ref="AW76:BB78"/>
    <mergeCell ref="CQ74:CQ76"/>
    <mergeCell ref="CR74:CR76"/>
    <mergeCell ref="CT74:CT76"/>
    <mergeCell ref="CU74:CU76"/>
    <mergeCell ref="CV74:CV76"/>
    <mergeCell ref="CW74:CW76"/>
    <mergeCell ref="CJ74:CJ76"/>
    <mergeCell ref="CK74:CK76"/>
    <mergeCell ref="CL74:CL76"/>
    <mergeCell ref="CM74:CM76"/>
    <mergeCell ref="CO74:CO76"/>
    <mergeCell ref="CP74:CP76"/>
    <mergeCell ref="BI73:BM75"/>
    <mergeCell ref="BN73:BR75"/>
    <mergeCell ref="BS73:BW75"/>
    <mergeCell ref="BX73:CB75"/>
    <mergeCell ref="CC73:CG75"/>
    <mergeCell ref="CH73:CI75"/>
    <mergeCell ref="CZ71:CZ73"/>
    <mergeCell ref="DA71:DA73"/>
    <mergeCell ref="DB71:DB73"/>
    <mergeCell ref="B73:F75"/>
    <mergeCell ref="G73:I75"/>
    <mergeCell ref="J73:L75"/>
    <mergeCell ref="M73:O75"/>
    <mergeCell ref="P73:AV75"/>
    <mergeCell ref="AW73:BB75"/>
    <mergeCell ref="BC73:BH75"/>
    <mergeCell ref="CR71:CR73"/>
    <mergeCell ref="CT71:CT73"/>
    <mergeCell ref="CU71:CU73"/>
    <mergeCell ref="CV71:CV73"/>
    <mergeCell ref="CW71:CW73"/>
    <mergeCell ref="CY71:CY73"/>
    <mergeCell ref="CK71:CK73"/>
    <mergeCell ref="CL71:CL73"/>
    <mergeCell ref="CM71:CM73"/>
    <mergeCell ref="CO71:CO73"/>
    <mergeCell ref="CP71:CP73"/>
    <mergeCell ref="CQ71:CQ73"/>
    <mergeCell ref="BN70:BR72"/>
    <mergeCell ref="BS70:BW72"/>
    <mergeCell ref="BX70:CB72"/>
    <mergeCell ref="CC70:CG72"/>
    <mergeCell ref="CH70:CI72"/>
    <mergeCell ref="CJ71:CJ73"/>
    <mergeCell ref="DA68:DA70"/>
    <mergeCell ref="DB68:DB70"/>
    <mergeCell ref="B70:F72"/>
    <mergeCell ref="G70:I72"/>
    <mergeCell ref="J70:L72"/>
    <mergeCell ref="M70:O72"/>
    <mergeCell ref="P70:AV72"/>
    <mergeCell ref="AW70:BB72"/>
    <mergeCell ref="BC70:BH72"/>
    <mergeCell ref="BI70:BM72"/>
    <mergeCell ref="CT68:CT70"/>
    <mergeCell ref="CU68:CU70"/>
    <mergeCell ref="CV68:CV70"/>
    <mergeCell ref="CW68:CW70"/>
    <mergeCell ref="CY68:CY70"/>
    <mergeCell ref="CZ68:CZ70"/>
    <mergeCell ref="CL68:CL70"/>
    <mergeCell ref="CM68:CM70"/>
    <mergeCell ref="CO68:CO70"/>
    <mergeCell ref="CP68:CP70"/>
    <mergeCell ref="CQ68:CQ70"/>
    <mergeCell ref="CR68:CR70"/>
    <mergeCell ref="BS67:BW69"/>
    <mergeCell ref="BX67:CB69"/>
    <mergeCell ref="CC67:CG69"/>
    <mergeCell ref="CH67:CI69"/>
    <mergeCell ref="CJ68:CJ70"/>
    <mergeCell ref="CK68:CK70"/>
    <mergeCell ref="DB65:DB67"/>
    <mergeCell ref="B67:F69"/>
    <mergeCell ref="G67:I69"/>
    <mergeCell ref="J67:L69"/>
    <mergeCell ref="M67:O69"/>
    <mergeCell ref="P67:AV69"/>
    <mergeCell ref="AW67:BB69"/>
    <mergeCell ref="BC67:BH69"/>
    <mergeCell ref="BI67:BM69"/>
    <mergeCell ref="BN67:BR69"/>
    <mergeCell ref="CU65:CU67"/>
    <mergeCell ref="CV65:CV67"/>
    <mergeCell ref="CW65:CW67"/>
    <mergeCell ref="CY65:CY67"/>
    <mergeCell ref="CZ65:CZ67"/>
    <mergeCell ref="DA65:DA67"/>
    <mergeCell ref="CM65:CM67"/>
    <mergeCell ref="CO65:CO67"/>
    <mergeCell ref="CP65:CP67"/>
    <mergeCell ref="CQ65:CQ67"/>
    <mergeCell ref="CR65:CR67"/>
    <mergeCell ref="CT65:CT67"/>
    <mergeCell ref="BC64:BH66"/>
    <mergeCell ref="BI64:BM66"/>
    <mergeCell ref="BN64:BR66"/>
    <mergeCell ref="BS64:BW66"/>
    <mergeCell ref="BX64:CB66"/>
    <mergeCell ref="CC64:CG66"/>
    <mergeCell ref="B64:F66"/>
    <mergeCell ref="G64:I66"/>
    <mergeCell ref="J64:L66"/>
    <mergeCell ref="M64:O66"/>
    <mergeCell ref="P64:AV66"/>
    <mergeCell ref="AW64:BB66"/>
    <mergeCell ref="CV62:CV64"/>
    <mergeCell ref="CW62:CW64"/>
    <mergeCell ref="CY62:CY64"/>
    <mergeCell ref="CZ62:CZ64"/>
    <mergeCell ref="DA62:DA64"/>
    <mergeCell ref="DB62:DB64"/>
    <mergeCell ref="CO62:CO64"/>
    <mergeCell ref="CP62:CP64"/>
    <mergeCell ref="CQ62:CQ64"/>
    <mergeCell ref="CR62:CR64"/>
    <mergeCell ref="CT62:CT64"/>
    <mergeCell ref="CU62:CU64"/>
    <mergeCell ref="CC61:CG63"/>
    <mergeCell ref="CH61:CI63"/>
    <mergeCell ref="CJ62:CJ64"/>
    <mergeCell ref="CK62:CK64"/>
    <mergeCell ref="CL62:CL64"/>
    <mergeCell ref="CM62:CM64"/>
    <mergeCell ref="CH64:CI66"/>
    <mergeCell ref="CJ65:CJ67"/>
    <mergeCell ref="CK65:CK67"/>
    <mergeCell ref="CL65:CL67"/>
    <mergeCell ref="AW61:BB63"/>
    <mergeCell ref="BC61:BH63"/>
    <mergeCell ref="BI61:BM63"/>
    <mergeCell ref="BN61:BR63"/>
    <mergeCell ref="BS61:BW63"/>
    <mergeCell ref="BX61:CB63"/>
    <mergeCell ref="CW59:CW61"/>
    <mergeCell ref="CY59:CY61"/>
    <mergeCell ref="CZ59:CZ61"/>
    <mergeCell ref="DA59:DA61"/>
    <mergeCell ref="DB59:DB61"/>
    <mergeCell ref="B61:F63"/>
    <mergeCell ref="G61:I63"/>
    <mergeCell ref="J61:L63"/>
    <mergeCell ref="M61:O63"/>
    <mergeCell ref="P61:AV63"/>
    <mergeCell ref="CP59:CP61"/>
    <mergeCell ref="CQ59:CQ61"/>
    <mergeCell ref="CR59:CR61"/>
    <mergeCell ref="CT59:CT61"/>
    <mergeCell ref="CU59:CU61"/>
    <mergeCell ref="CV59:CV61"/>
    <mergeCell ref="CH58:CI60"/>
    <mergeCell ref="CJ59:CJ61"/>
    <mergeCell ref="CK59:CK61"/>
    <mergeCell ref="CL59:CL61"/>
    <mergeCell ref="CM59:CM61"/>
    <mergeCell ref="CO59:CO61"/>
    <mergeCell ref="BC58:BH60"/>
    <mergeCell ref="BI58:BM60"/>
    <mergeCell ref="BN58:BR60"/>
    <mergeCell ref="BS58:BW60"/>
    <mergeCell ref="BX58:CB60"/>
    <mergeCell ref="CC58:CG60"/>
    <mergeCell ref="CY56:CY58"/>
    <mergeCell ref="CZ56:CZ58"/>
    <mergeCell ref="DA56:DA58"/>
    <mergeCell ref="DB56:DB58"/>
    <mergeCell ref="B58:F60"/>
    <mergeCell ref="G58:I60"/>
    <mergeCell ref="J58:L60"/>
    <mergeCell ref="M58:O60"/>
    <mergeCell ref="P58:AV60"/>
    <mergeCell ref="AW58:BB60"/>
    <mergeCell ref="CQ56:CQ58"/>
    <mergeCell ref="CR56:CR58"/>
    <mergeCell ref="CT56:CT58"/>
    <mergeCell ref="CU56:CU58"/>
    <mergeCell ref="CV56:CV58"/>
    <mergeCell ref="CW56:CW58"/>
    <mergeCell ref="CJ56:CJ58"/>
    <mergeCell ref="CK56:CK58"/>
    <mergeCell ref="CL56:CL58"/>
    <mergeCell ref="CM56:CM58"/>
    <mergeCell ref="CO56:CO58"/>
    <mergeCell ref="CP56:CP58"/>
    <mergeCell ref="BI55:BM57"/>
    <mergeCell ref="BN55:BR57"/>
    <mergeCell ref="BS55:BW57"/>
    <mergeCell ref="BX55:CB57"/>
    <mergeCell ref="CC55:CG57"/>
    <mergeCell ref="CH55:CI57"/>
    <mergeCell ref="CZ53:CZ55"/>
    <mergeCell ref="DA53:DA55"/>
    <mergeCell ref="DB53:DB55"/>
    <mergeCell ref="B55:F57"/>
    <mergeCell ref="G55:I57"/>
    <mergeCell ref="J55:L57"/>
    <mergeCell ref="M55:O57"/>
    <mergeCell ref="P55:AV57"/>
    <mergeCell ref="AW55:BB57"/>
    <mergeCell ref="BC55:BH57"/>
    <mergeCell ref="CR53:CR55"/>
    <mergeCell ref="CT53:CT55"/>
    <mergeCell ref="CU53:CU55"/>
    <mergeCell ref="CV53:CV55"/>
    <mergeCell ref="CW53:CW55"/>
    <mergeCell ref="CY53:CY55"/>
    <mergeCell ref="CK53:CK55"/>
    <mergeCell ref="CL53:CL55"/>
    <mergeCell ref="CM53:CM55"/>
    <mergeCell ref="CO53:CO55"/>
    <mergeCell ref="CP53:CP55"/>
    <mergeCell ref="CQ53:CQ55"/>
    <mergeCell ref="BN52:BR54"/>
    <mergeCell ref="BS52:BW54"/>
    <mergeCell ref="BX52:CB54"/>
    <mergeCell ref="CC52:CG54"/>
    <mergeCell ref="CH52:CI54"/>
    <mergeCell ref="CJ53:CJ55"/>
    <mergeCell ref="DA50:DA52"/>
    <mergeCell ref="DB50:DB52"/>
    <mergeCell ref="B52:F54"/>
    <mergeCell ref="G52:I54"/>
    <mergeCell ref="J52:L54"/>
    <mergeCell ref="M52:O54"/>
    <mergeCell ref="P52:AV54"/>
    <mergeCell ref="AW52:BB54"/>
    <mergeCell ref="BC52:BH54"/>
    <mergeCell ref="BI52:BM54"/>
    <mergeCell ref="CT50:CT52"/>
    <mergeCell ref="CU50:CU52"/>
    <mergeCell ref="CV50:CV52"/>
    <mergeCell ref="CW50:CW52"/>
    <mergeCell ref="CY50:CY52"/>
    <mergeCell ref="CZ50:CZ52"/>
    <mergeCell ref="CL50:CL52"/>
    <mergeCell ref="CM50:CM52"/>
    <mergeCell ref="CO50:CO52"/>
    <mergeCell ref="CP50:CP52"/>
    <mergeCell ref="CQ50:CQ52"/>
    <mergeCell ref="CR50:CR52"/>
    <mergeCell ref="BS49:BW51"/>
    <mergeCell ref="BX49:CB51"/>
    <mergeCell ref="CC49:CG51"/>
    <mergeCell ref="CH49:CI51"/>
    <mergeCell ref="CJ50:CJ52"/>
    <mergeCell ref="CK50:CK52"/>
    <mergeCell ref="DB47:DB49"/>
    <mergeCell ref="B49:F51"/>
    <mergeCell ref="G49:I51"/>
    <mergeCell ref="J49:L51"/>
    <mergeCell ref="M49:O51"/>
    <mergeCell ref="P49:AV51"/>
    <mergeCell ref="AW49:BB51"/>
    <mergeCell ref="BC49:BH51"/>
    <mergeCell ref="BI49:BM51"/>
    <mergeCell ref="BN49:BR51"/>
    <mergeCell ref="CU47:CU49"/>
    <mergeCell ref="CV47:CV49"/>
    <mergeCell ref="CW47:CW49"/>
    <mergeCell ref="CY47:CY49"/>
    <mergeCell ref="CZ47:CZ49"/>
    <mergeCell ref="DA47:DA49"/>
    <mergeCell ref="CM47:CM49"/>
    <mergeCell ref="CO47:CO49"/>
    <mergeCell ref="CP47:CP49"/>
    <mergeCell ref="CQ47:CQ49"/>
    <mergeCell ref="CR47:CR49"/>
    <mergeCell ref="CT47:CT49"/>
    <mergeCell ref="BX46:CB48"/>
    <mergeCell ref="CC46:CG48"/>
    <mergeCell ref="CH46:CI48"/>
    <mergeCell ref="CJ47:CJ49"/>
    <mergeCell ref="CK47:CK49"/>
    <mergeCell ref="CL47:CL49"/>
    <mergeCell ref="B46:F48"/>
    <mergeCell ref="G46:I48"/>
    <mergeCell ref="J46:L48"/>
    <mergeCell ref="M46:O48"/>
    <mergeCell ref="P46:AV48"/>
    <mergeCell ref="AW46:BB48"/>
    <mergeCell ref="CW44:CW46"/>
    <mergeCell ref="CY44:CY46"/>
    <mergeCell ref="CZ44:CZ46"/>
    <mergeCell ref="DA44:DA46"/>
    <mergeCell ref="DB44:DB46"/>
    <mergeCell ref="BI45:BM45"/>
    <mergeCell ref="BN45:BR45"/>
    <mergeCell ref="BS45:BW45"/>
    <mergeCell ref="BX45:CB45"/>
    <mergeCell ref="CC45:CG45"/>
    <mergeCell ref="CP44:CP46"/>
    <mergeCell ref="CQ44:CQ46"/>
    <mergeCell ref="CR44:CR46"/>
    <mergeCell ref="CT44:CT46"/>
    <mergeCell ref="CU44:CU46"/>
    <mergeCell ref="CV44:CV46"/>
    <mergeCell ref="BC44:BH45"/>
    <mergeCell ref="CJ44:CJ46"/>
    <mergeCell ref="CK44:CK46"/>
    <mergeCell ref="CL44:CL46"/>
    <mergeCell ref="CM44:CM46"/>
    <mergeCell ref="CO44:CO46"/>
    <mergeCell ref="BC46:BH48"/>
    <mergeCell ref="BI46:BM48"/>
    <mergeCell ref="BN46:BR48"/>
    <mergeCell ref="BS46:BW48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BI42:CG44"/>
    <mergeCell ref="G44:O45"/>
    <mergeCell ref="CR41:CR43"/>
    <mergeCell ref="CT41:CT43"/>
    <mergeCell ref="CU41:CU43"/>
    <mergeCell ref="CV41:CV43"/>
    <mergeCell ref="CW41:CW43"/>
    <mergeCell ref="CY41:CY43"/>
    <mergeCell ref="DA38:DA40"/>
    <mergeCell ref="DB38:DB40"/>
    <mergeCell ref="D41:CE41"/>
    <mergeCell ref="CJ41:CJ43"/>
    <mergeCell ref="CK41:CK43"/>
    <mergeCell ref="CL41:CL43"/>
    <mergeCell ref="CM41:CM43"/>
    <mergeCell ref="CO41:CO43"/>
    <mergeCell ref="CP41:CP43"/>
    <mergeCell ref="CQ41:CQ43"/>
    <mergeCell ref="CT38:CT40"/>
    <mergeCell ref="CU38:CU40"/>
    <mergeCell ref="CV38:CV40"/>
    <mergeCell ref="CW38:CW40"/>
    <mergeCell ref="CY38:CY40"/>
    <mergeCell ref="CZ38:CZ40"/>
    <mergeCell ref="CL38:CL40"/>
    <mergeCell ref="CM38:CM40"/>
    <mergeCell ref="CO38:CO40"/>
    <mergeCell ref="CP38:CP40"/>
    <mergeCell ref="CQ38:CQ40"/>
    <mergeCell ref="CR38:CR40"/>
    <mergeCell ref="DB35:DB37"/>
    <mergeCell ref="D36:CE36"/>
    <mergeCell ref="D37:G40"/>
    <mergeCell ref="H37:K40"/>
    <mergeCell ref="L37:O40"/>
    <mergeCell ref="P37:R40"/>
    <mergeCell ref="S37:AT40"/>
    <mergeCell ref="AU37:CE40"/>
    <mergeCell ref="CJ38:CJ40"/>
    <mergeCell ref="CK38:CK40"/>
    <mergeCell ref="CU35:CU37"/>
    <mergeCell ref="CV35:CV37"/>
    <mergeCell ref="CW35:CW37"/>
    <mergeCell ref="CY35:CY37"/>
    <mergeCell ref="CZ35:CZ37"/>
    <mergeCell ref="DA35:DA37"/>
    <mergeCell ref="DB32:DB34"/>
    <mergeCell ref="CJ35:CJ37"/>
    <mergeCell ref="CK35:CK37"/>
    <mergeCell ref="CL35:CL37"/>
    <mergeCell ref="CM35:CM37"/>
    <mergeCell ref="CO35:CO37"/>
    <mergeCell ref="CP35:CP37"/>
    <mergeCell ref="CQ35:CQ37"/>
    <mergeCell ref="CR35:CR37"/>
    <mergeCell ref="CT35:CT37"/>
    <mergeCell ref="CU32:CU34"/>
    <mergeCell ref="CV32:CV34"/>
    <mergeCell ref="CW32:CW34"/>
    <mergeCell ref="CY32:CY34"/>
    <mergeCell ref="CZ32:CZ34"/>
    <mergeCell ref="DA32:DA34"/>
    <mergeCell ref="CM32:CM34"/>
    <mergeCell ref="CO32:CO34"/>
    <mergeCell ref="CP32:CP34"/>
    <mergeCell ref="CQ32:CQ34"/>
    <mergeCell ref="CR32:CR34"/>
    <mergeCell ref="CT32:CT34"/>
    <mergeCell ref="BT32:BW35"/>
    <mergeCell ref="BX32:CA35"/>
    <mergeCell ref="CB32:CE35"/>
    <mergeCell ref="CJ32:CJ34"/>
    <mergeCell ref="CK32:CK34"/>
    <mergeCell ref="CL32:CL34"/>
    <mergeCell ref="AT32:AW35"/>
    <mergeCell ref="AX32:BA35"/>
    <mergeCell ref="BB32:BE35"/>
    <mergeCell ref="BF32:BI35"/>
    <mergeCell ref="BJ32:BO35"/>
    <mergeCell ref="BP32:BS35"/>
    <mergeCell ref="CZ29:CZ31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CR29:CR31"/>
    <mergeCell ref="CT29:CT31"/>
    <mergeCell ref="CU29:CU31"/>
    <mergeCell ref="CV29:CV31"/>
    <mergeCell ref="CW29:CW31"/>
    <mergeCell ref="CY29:CY31"/>
    <mergeCell ref="CK29:CK31"/>
    <mergeCell ref="CL29:CL31"/>
    <mergeCell ref="CM29:CM31"/>
    <mergeCell ref="CO29:CO31"/>
    <mergeCell ref="CP29:CP31"/>
    <mergeCell ref="CQ29:CQ31"/>
    <mergeCell ref="BJ27:BO30"/>
    <mergeCell ref="BP27:BS30"/>
    <mergeCell ref="BT27:BW30"/>
    <mergeCell ref="BX27:CA30"/>
    <mergeCell ref="CB27:CE30"/>
    <mergeCell ref="CJ29:CJ31"/>
    <mergeCell ref="DB26:DB28"/>
    <mergeCell ref="D27:G30"/>
    <mergeCell ref="H27:K30"/>
    <mergeCell ref="L27:R30"/>
    <mergeCell ref="S27:AM30"/>
    <mergeCell ref="AN27:AS30"/>
    <mergeCell ref="AT27:AW30"/>
    <mergeCell ref="AX27:BA30"/>
    <mergeCell ref="BB27:BE30"/>
    <mergeCell ref="BF27:BI30"/>
    <mergeCell ref="CU26:CU28"/>
    <mergeCell ref="CV26:CV28"/>
    <mergeCell ref="CW26:CW28"/>
    <mergeCell ref="CY26:CY28"/>
    <mergeCell ref="CZ26:CZ28"/>
    <mergeCell ref="DA26:DA28"/>
    <mergeCell ref="CX23:CX145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N23:CN145"/>
    <mergeCell ref="CO23:CP25"/>
    <mergeCell ref="CQ23:CR25"/>
    <mergeCell ref="CS23:CS145"/>
    <mergeCell ref="CT23:CU25"/>
    <mergeCell ref="CV23:CW25"/>
    <mergeCell ref="CP26:CP28"/>
    <mergeCell ref="CQ26:CQ28"/>
    <mergeCell ref="CR26:CR28"/>
    <mergeCell ref="CT26:CT28"/>
    <mergeCell ref="D22:CE22"/>
    <mergeCell ref="D23:O24"/>
    <mergeCell ref="P23:AM24"/>
    <mergeCell ref="AN23:CE26"/>
    <mergeCell ref="CJ23:CK25"/>
    <mergeCell ref="CL23:CM25"/>
    <mergeCell ref="CT14:CV15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D20:K21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CW7:DA10"/>
    <mergeCell ref="C9:L10"/>
    <mergeCell ref="BL9:BP10"/>
    <mergeCell ref="CJ9:CL10"/>
    <mergeCell ref="CT9:CV10"/>
    <mergeCell ref="C11:Z11"/>
    <mergeCell ref="AA11:AF13"/>
    <mergeCell ref="AG11:AW11"/>
    <mergeCell ref="AX11:BC13"/>
    <mergeCell ref="BD11:CG11"/>
    <mergeCell ref="BJ7:BK10"/>
    <mergeCell ref="BQ7:CG10"/>
    <mergeCell ref="CH7:CI15"/>
    <mergeCell ref="CM7:CQ10"/>
    <mergeCell ref="CR7:CS10"/>
    <mergeCell ref="CT7:CV8"/>
    <mergeCell ref="CJ11:CL13"/>
    <mergeCell ref="CM11:CQ15"/>
    <mergeCell ref="CR11:CS15"/>
    <mergeCell ref="CT11:CV13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B2:CP2"/>
    <mergeCell ref="CQ2:DB2"/>
    <mergeCell ref="B3:L3"/>
    <mergeCell ref="M3:BY4"/>
    <mergeCell ref="BZ3:CB4"/>
    <mergeCell ref="CC3:CJ3"/>
    <mergeCell ref="CK3:DB4"/>
    <mergeCell ref="B4:L4"/>
    <mergeCell ref="CC4:CJ4"/>
  </mergeCells>
  <phoneticPr fontId="2"/>
  <conditionalFormatting sqref="G46:BB90 V91:BR96 G126:BB170 V171:BR176">
    <cfRule type="containsErrors" dxfId="0" priority="1">
      <formula>ISERROR(G46)</formula>
    </cfRule>
  </conditionalFormatting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532D4BC-F06C-44EF-B13D-BB99389454AE}">
            <xm:f>VLOOKUP(M12,入力用!A6:G11,3,FALSE)="男"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" id="{1CCE37C3-1B20-46EA-B08F-7983A204ABF9}">
            <xm:f>VLOOKUP(M12,入力用!A6:G11,3,FALSE)="女"</xm:f>
            <x14:dxf>
              <fill>
                <patternFill>
                  <bgColor theme="5" tint="0.59996337778862885"/>
                </patternFill>
              </fill>
            </x14:dxf>
          </x14:cfRule>
          <xm:sqref>B2:CP2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DB328"/>
  <sheetViews>
    <sheetView view="pageBreakPreview" zoomScale="60" zoomScaleNormal="70" workbookViewId="0">
      <selection activeCell="CK3" sqref="CK3:DB4"/>
    </sheetView>
  </sheetViews>
  <sheetFormatPr defaultColWidth="9.109375" defaultRowHeight="13.2"/>
  <cols>
    <col min="1" max="85" width="1.33203125" style="1" customWidth="1"/>
    <col min="86" max="87" width="2.109375" style="1" customWidth="1"/>
    <col min="88" max="91" width="5.77734375" style="1" customWidth="1"/>
    <col min="92" max="92" width="1.77734375" style="1" customWidth="1"/>
    <col min="93" max="96" width="5.77734375" style="1" customWidth="1"/>
    <col min="97" max="97" width="1.77734375" style="1" customWidth="1"/>
    <col min="98" max="101" width="5.77734375" style="1" customWidth="1"/>
    <col min="102" max="102" width="1.77734375" style="1" customWidth="1"/>
    <col min="103" max="106" width="5.77734375" style="1" customWidth="1"/>
    <col min="107" max="107" width="4.21875" style="1" customWidth="1"/>
    <col min="108" max="16384" width="9.109375" style="1"/>
  </cols>
  <sheetData>
    <row r="1" spans="2:106" ht="7.5" customHeight="1"/>
    <row r="2" spans="2:106" ht="55.5" customHeight="1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2:106" ht="26.2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 t="s">
        <v>92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10"/>
      <c r="CA3" s="10"/>
      <c r="CB3" s="10"/>
      <c r="CC3" s="37" t="s">
        <v>2</v>
      </c>
      <c r="CD3" s="37"/>
      <c r="CE3" s="37"/>
      <c r="CF3" s="37"/>
      <c r="CG3" s="37"/>
      <c r="CH3" s="37"/>
      <c r="CI3" s="37"/>
      <c r="CJ3" s="37"/>
      <c r="CK3" s="38" t="s">
        <v>92</v>
      </c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</row>
    <row r="4" spans="2:106" ht="13.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10"/>
      <c r="CA4" s="10"/>
      <c r="CB4" s="10"/>
      <c r="CC4" s="40" t="s">
        <v>4</v>
      </c>
      <c r="CD4" s="40"/>
      <c r="CE4" s="40"/>
      <c r="CF4" s="40"/>
      <c r="CG4" s="40"/>
      <c r="CH4" s="40"/>
      <c r="CI4" s="40"/>
      <c r="CJ4" s="40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2:106" ht="8.2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2:106" ht="8.25" customHeight="1" thickTop="1">
      <c r="B6" s="14"/>
      <c r="C6" s="17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</v>
      </c>
      <c r="BM6" s="17"/>
      <c r="BN6" s="17"/>
      <c r="BO6" s="17"/>
      <c r="BP6" s="17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20" t="s">
        <v>93</v>
      </c>
      <c r="CK6" s="20"/>
      <c r="CL6" s="20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3"/>
    </row>
    <row r="7" spans="2:106" ht="8.25" customHeight="1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0"/>
      <c r="BK7" s="10"/>
      <c r="BL7" s="11"/>
      <c r="BM7" s="11"/>
      <c r="BN7" s="11"/>
      <c r="BO7" s="11"/>
      <c r="BP7" s="11"/>
      <c r="BQ7" s="41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10"/>
      <c r="CI7" s="10"/>
      <c r="CJ7" s="21"/>
      <c r="CK7" s="21"/>
      <c r="CL7" s="21"/>
      <c r="CM7" s="28"/>
      <c r="CN7" s="28"/>
      <c r="CO7" s="28"/>
      <c r="CP7" s="28"/>
      <c r="CQ7" s="28"/>
      <c r="CR7" s="28"/>
      <c r="CS7" s="28"/>
      <c r="CT7" s="35" t="s">
        <v>94</v>
      </c>
      <c r="CU7" s="35"/>
      <c r="CV7" s="35"/>
      <c r="CW7" s="28"/>
      <c r="CX7" s="28"/>
      <c r="CY7" s="28"/>
      <c r="CZ7" s="28"/>
      <c r="DA7" s="28"/>
      <c r="DB7" s="24"/>
    </row>
    <row r="8" spans="2:106" ht="8.25" customHeight="1"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0"/>
      <c r="BK8" s="10"/>
      <c r="BL8" s="11"/>
      <c r="BM8" s="11"/>
      <c r="BN8" s="11"/>
      <c r="BO8" s="11"/>
      <c r="BP8" s="11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10"/>
      <c r="CI8" s="10"/>
      <c r="CJ8" s="21"/>
      <c r="CK8" s="21"/>
      <c r="CL8" s="21"/>
      <c r="CM8" s="28"/>
      <c r="CN8" s="28"/>
      <c r="CO8" s="28"/>
      <c r="CP8" s="28"/>
      <c r="CQ8" s="28"/>
      <c r="CR8" s="28"/>
      <c r="CS8" s="28"/>
      <c r="CT8" s="35"/>
      <c r="CU8" s="35"/>
      <c r="CV8" s="35"/>
      <c r="CW8" s="28"/>
      <c r="CX8" s="28"/>
      <c r="CY8" s="28"/>
      <c r="CZ8" s="28"/>
      <c r="DA8" s="28"/>
      <c r="DB8" s="24"/>
    </row>
    <row r="9" spans="2:106" ht="8.25" customHeight="1">
      <c r="B9" s="15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0"/>
      <c r="BK9" s="10"/>
      <c r="BL9" s="11" t="s">
        <v>8</v>
      </c>
      <c r="BM9" s="11"/>
      <c r="BN9" s="11"/>
      <c r="BO9" s="11"/>
      <c r="BP9" s="11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10"/>
      <c r="CI9" s="10"/>
      <c r="CJ9" s="35" t="s">
        <v>95</v>
      </c>
      <c r="CK9" s="35"/>
      <c r="CL9" s="35"/>
      <c r="CM9" s="28"/>
      <c r="CN9" s="28"/>
      <c r="CO9" s="28"/>
      <c r="CP9" s="28"/>
      <c r="CQ9" s="28"/>
      <c r="CR9" s="28"/>
      <c r="CS9" s="28"/>
      <c r="CT9" s="35" t="s">
        <v>96</v>
      </c>
      <c r="CU9" s="35"/>
      <c r="CV9" s="35"/>
      <c r="CW9" s="28"/>
      <c r="CX9" s="28"/>
      <c r="CY9" s="28"/>
      <c r="CZ9" s="28"/>
      <c r="DA9" s="28"/>
      <c r="DB9" s="24"/>
    </row>
    <row r="10" spans="2:106" ht="8.25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0"/>
      <c r="BK10" s="10"/>
      <c r="BL10" s="11"/>
      <c r="BM10" s="11"/>
      <c r="BN10" s="11"/>
      <c r="BO10" s="11"/>
      <c r="BP10" s="11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10"/>
      <c r="CI10" s="10"/>
      <c r="CJ10" s="35"/>
      <c r="CK10" s="35"/>
      <c r="CL10" s="35"/>
      <c r="CM10" s="29"/>
      <c r="CN10" s="29"/>
      <c r="CO10" s="29"/>
      <c r="CP10" s="29"/>
      <c r="CQ10" s="29"/>
      <c r="CR10" s="28"/>
      <c r="CS10" s="28"/>
      <c r="CT10" s="35"/>
      <c r="CU10" s="35"/>
      <c r="CV10" s="35"/>
      <c r="CW10" s="29"/>
      <c r="CX10" s="29"/>
      <c r="CY10" s="29"/>
      <c r="CZ10" s="29"/>
      <c r="DA10" s="29"/>
      <c r="DB10" s="24"/>
    </row>
    <row r="11" spans="2:106" ht="8.25" customHeight="1"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9</v>
      </c>
      <c r="AB11" s="11"/>
      <c r="AC11" s="11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1" t="s">
        <v>10</v>
      </c>
      <c r="AY11" s="11"/>
      <c r="AZ11" s="11"/>
      <c r="BA11" s="11"/>
      <c r="BB11" s="11"/>
      <c r="BC11" s="1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0"/>
      <c r="CI11" s="10"/>
      <c r="CJ11" s="21" t="s">
        <v>97</v>
      </c>
      <c r="CK11" s="21"/>
      <c r="CL11" s="21"/>
      <c r="CM11" s="30"/>
      <c r="CN11" s="30"/>
      <c r="CO11" s="30"/>
      <c r="CP11" s="30"/>
      <c r="CQ11" s="30"/>
      <c r="CR11" s="28"/>
      <c r="CS11" s="28"/>
      <c r="CT11" s="21" t="s">
        <v>98</v>
      </c>
      <c r="CU11" s="21"/>
      <c r="CV11" s="21"/>
      <c r="CW11" s="30"/>
      <c r="CX11" s="30"/>
      <c r="CY11" s="30"/>
      <c r="CZ11" s="30"/>
      <c r="DA11" s="30"/>
      <c r="DB11" s="24"/>
    </row>
    <row r="12" spans="2:106" ht="8.25" customHeight="1">
      <c r="B12" s="15"/>
      <c r="C12" s="31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10"/>
      <c r="AA12" s="11"/>
      <c r="AB12" s="11"/>
      <c r="AC12" s="11"/>
      <c r="AD12" s="11"/>
      <c r="AE12" s="11"/>
      <c r="AF12" s="11"/>
      <c r="AG12" s="32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0"/>
      <c r="AX12" s="11"/>
      <c r="AY12" s="11"/>
      <c r="AZ12" s="11"/>
      <c r="BA12" s="11"/>
      <c r="BB12" s="11"/>
      <c r="BC12" s="11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10"/>
      <c r="CI12" s="10"/>
      <c r="CJ12" s="21"/>
      <c r="CK12" s="21"/>
      <c r="CL12" s="21"/>
      <c r="CM12" s="28"/>
      <c r="CN12" s="28"/>
      <c r="CO12" s="28"/>
      <c r="CP12" s="28"/>
      <c r="CQ12" s="28"/>
      <c r="CR12" s="28"/>
      <c r="CS12" s="28"/>
      <c r="CT12" s="21"/>
      <c r="CU12" s="21"/>
      <c r="CV12" s="21"/>
      <c r="CW12" s="28"/>
      <c r="CX12" s="28"/>
      <c r="CY12" s="28"/>
      <c r="CZ12" s="28"/>
      <c r="DA12" s="28"/>
      <c r="DB12" s="24"/>
    </row>
    <row r="13" spans="2:106" ht="8.25" customHeight="1">
      <c r="B13" s="1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0"/>
      <c r="Z13" s="10"/>
      <c r="AA13" s="11"/>
      <c r="AB13" s="11"/>
      <c r="AC13" s="11"/>
      <c r="AD13" s="11"/>
      <c r="AE13" s="11"/>
      <c r="AF13" s="11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0"/>
      <c r="AX13" s="11"/>
      <c r="AY13" s="11"/>
      <c r="AZ13" s="11"/>
      <c r="BA13" s="11"/>
      <c r="BB13" s="11"/>
      <c r="BC13" s="11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10"/>
      <c r="CI13" s="10"/>
      <c r="CJ13" s="21"/>
      <c r="CK13" s="21"/>
      <c r="CL13" s="21"/>
      <c r="CM13" s="28"/>
      <c r="CN13" s="28"/>
      <c r="CO13" s="28"/>
      <c r="CP13" s="28"/>
      <c r="CQ13" s="28"/>
      <c r="CR13" s="28"/>
      <c r="CS13" s="28"/>
      <c r="CT13" s="21"/>
      <c r="CU13" s="21"/>
      <c r="CV13" s="21"/>
      <c r="CW13" s="28"/>
      <c r="CX13" s="28"/>
      <c r="CY13" s="28"/>
      <c r="CZ13" s="28"/>
      <c r="DA13" s="28"/>
      <c r="DB13" s="24"/>
    </row>
    <row r="14" spans="2:106" ht="8.25" customHeight="1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0"/>
      <c r="Z14" s="10"/>
      <c r="AA14" s="11" t="s">
        <v>12</v>
      </c>
      <c r="AB14" s="11"/>
      <c r="AC14" s="11"/>
      <c r="AD14" s="11"/>
      <c r="AE14" s="11"/>
      <c r="AF14" s="1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10"/>
      <c r="AX14" s="11" t="s">
        <v>13</v>
      </c>
      <c r="AY14" s="11"/>
      <c r="AZ14" s="11"/>
      <c r="BA14" s="11"/>
      <c r="BB14" s="11"/>
      <c r="BC14" s="11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10"/>
      <c r="CI14" s="10"/>
      <c r="CJ14" s="35" t="s">
        <v>14</v>
      </c>
      <c r="CK14" s="35"/>
      <c r="CL14" s="35"/>
      <c r="CM14" s="28"/>
      <c r="CN14" s="28"/>
      <c r="CO14" s="28"/>
      <c r="CP14" s="28"/>
      <c r="CQ14" s="28"/>
      <c r="CR14" s="28"/>
      <c r="CS14" s="28"/>
      <c r="CT14" s="35" t="s">
        <v>99</v>
      </c>
      <c r="CU14" s="35"/>
      <c r="CV14" s="35"/>
      <c r="CW14" s="28"/>
      <c r="CX14" s="28"/>
      <c r="CY14" s="28"/>
      <c r="CZ14" s="28"/>
      <c r="DA14" s="28"/>
      <c r="DB14" s="24"/>
    </row>
    <row r="15" spans="2:106" ht="8.25" customHeight="1">
      <c r="B15" s="1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0"/>
      <c r="Z15" s="10"/>
      <c r="AA15" s="11"/>
      <c r="AB15" s="11"/>
      <c r="AC15" s="11"/>
      <c r="AD15" s="11"/>
      <c r="AE15" s="11"/>
      <c r="AF15" s="11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10"/>
      <c r="AX15" s="11"/>
      <c r="AY15" s="11"/>
      <c r="AZ15" s="11"/>
      <c r="BA15" s="11"/>
      <c r="BB15" s="11"/>
      <c r="BC15" s="11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10"/>
      <c r="CI15" s="10"/>
      <c r="CJ15" s="35"/>
      <c r="CK15" s="35"/>
      <c r="CL15" s="35"/>
      <c r="CM15" s="29"/>
      <c r="CN15" s="29"/>
      <c r="CO15" s="29"/>
      <c r="CP15" s="29"/>
      <c r="CQ15" s="29"/>
      <c r="CR15" s="28"/>
      <c r="CS15" s="28"/>
      <c r="CT15" s="35"/>
      <c r="CU15" s="35"/>
      <c r="CV15" s="35"/>
      <c r="CW15" s="29"/>
      <c r="CX15" s="29"/>
      <c r="CY15" s="29"/>
      <c r="CZ15" s="29"/>
      <c r="DA15" s="29"/>
      <c r="DB15" s="24"/>
    </row>
    <row r="16" spans="2:106" ht="8.25" customHeight="1" thickBo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25"/>
    </row>
    <row r="17" spans="2:106" ht="8.25" customHeight="1" thickTop="1"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23"/>
      <c r="CH17" s="14"/>
      <c r="CI17" s="23"/>
      <c r="CJ17" s="49" t="s">
        <v>15</v>
      </c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1"/>
    </row>
    <row r="18" spans="2:106" ht="8.25" customHeight="1">
      <c r="B18" s="15"/>
      <c r="C18" s="10"/>
      <c r="D18" s="58" t="s">
        <v>16</v>
      </c>
      <c r="E18" s="58"/>
      <c r="F18" s="58"/>
      <c r="G18" s="58"/>
      <c r="H18" s="58"/>
      <c r="I18" s="58"/>
      <c r="J18" s="58"/>
      <c r="K18" s="58"/>
      <c r="L18" s="59" t="str">
        <f>M3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10"/>
      <c r="CG18" s="24"/>
      <c r="CH18" s="15"/>
      <c r="CI18" s="24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4"/>
    </row>
    <row r="19" spans="2:106" ht="8.25" customHeight="1">
      <c r="B19" s="15"/>
      <c r="C19" s="10"/>
      <c r="D19" s="58"/>
      <c r="E19" s="58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10"/>
      <c r="CG19" s="24"/>
      <c r="CH19" s="15"/>
      <c r="CI19" s="2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4"/>
    </row>
    <row r="20" spans="2:106" ht="8.25" customHeight="1">
      <c r="B20" s="15"/>
      <c r="C20" s="10"/>
      <c r="D20" s="40" t="s">
        <v>17</v>
      </c>
      <c r="E20" s="40"/>
      <c r="F20" s="40"/>
      <c r="G20" s="40"/>
      <c r="H20" s="40"/>
      <c r="I20" s="40"/>
      <c r="J20" s="40"/>
      <c r="K20" s="4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10"/>
      <c r="CG20" s="24"/>
      <c r="CH20" s="15"/>
      <c r="CI20" s="24"/>
      <c r="CJ20" s="52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4"/>
    </row>
    <row r="21" spans="2:106" ht="8.25" customHeight="1">
      <c r="B21" s="15"/>
      <c r="C21" s="10"/>
      <c r="D21" s="40"/>
      <c r="E21" s="40"/>
      <c r="F21" s="40"/>
      <c r="G21" s="40"/>
      <c r="H21" s="40"/>
      <c r="I21" s="40"/>
      <c r="J21" s="40"/>
      <c r="K21" s="4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10"/>
      <c r="CG21" s="24"/>
      <c r="CH21" s="15"/>
      <c r="CI21" s="24"/>
      <c r="CJ21" s="52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4"/>
    </row>
    <row r="22" spans="2:106" ht="8.25" customHeight="1" thickBot="1"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24"/>
      <c r="CH22" s="15"/>
      <c r="CI22" s="24"/>
      <c r="CJ22" s="55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7"/>
    </row>
    <row r="23" spans="2:106" ht="8.25" customHeight="1" thickTop="1">
      <c r="B23" s="15"/>
      <c r="C23" s="10"/>
      <c r="D23" s="58" t="s">
        <v>18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6" t="s">
        <v>19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10"/>
      <c r="CG23" s="24"/>
      <c r="CH23" s="15"/>
      <c r="CI23" s="24"/>
      <c r="CJ23" s="42" t="s">
        <v>20</v>
      </c>
      <c r="CK23" s="43"/>
      <c r="CL23" s="43" t="s">
        <v>21</v>
      </c>
      <c r="CM23" s="43"/>
      <c r="CN23" s="43"/>
      <c r="CO23" s="43" t="s">
        <v>22</v>
      </c>
      <c r="CP23" s="43"/>
      <c r="CQ23" s="43" t="s">
        <v>21</v>
      </c>
      <c r="CR23" s="43"/>
      <c r="CS23" s="43"/>
      <c r="CT23" s="43" t="s">
        <v>22</v>
      </c>
      <c r="CU23" s="43"/>
      <c r="CV23" s="43" t="s">
        <v>21</v>
      </c>
      <c r="CW23" s="43"/>
      <c r="CX23" s="43"/>
      <c r="CY23" s="43" t="s">
        <v>22</v>
      </c>
      <c r="CZ23" s="43"/>
      <c r="DA23" s="43" t="s">
        <v>21</v>
      </c>
      <c r="DB23" s="67"/>
    </row>
    <row r="24" spans="2:106" ht="8.25" customHeight="1">
      <c r="B24" s="15"/>
      <c r="C24" s="1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10"/>
      <c r="CG24" s="24"/>
      <c r="CH24" s="15"/>
      <c r="CI24" s="24"/>
      <c r="CJ24" s="44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66"/>
    </row>
    <row r="25" spans="2:106" ht="8.25" customHeight="1" thickBot="1">
      <c r="B25" s="15"/>
      <c r="C25" s="10"/>
      <c r="D25" s="40" t="s">
        <v>23</v>
      </c>
      <c r="E25" s="40"/>
      <c r="F25" s="40"/>
      <c r="G25" s="40"/>
      <c r="H25" s="40"/>
      <c r="I25" s="40"/>
      <c r="J25" s="40"/>
      <c r="K25" s="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10"/>
      <c r="CG25" s="24"/>
      <c r="CH25" s="15"/>
      <c r="CI25" s="24"/>
      <c r="CJ25" s="46"/>
      <c r="CK25" s="47"/>
      <c r="CL25" s="47"/>
      <c r="CM25" s="47"/>
      <c r="CN25" s="45"/>
      <c r="CO25" s="47"/>
      <c r="CP25" s="47"/>
      <c r="CQ25" s="47"/>
      <c r="CR25" s="47"/>
      <c r="CS25" s="45"/>
      <c r="CT25" s="47"/>
      <c r="CU25" s="47"/>
      <c r="CV25" s="47"/>
      <c r="CW25" s="47"/>
      <c r="CX25" s="45"/>
      <c r="CY25" s="47"/>
      <c r="CZ25" s="47"/>
      <c r="DA25" s="47"/>
      <c r="DB25" s="68"/>
    </row>
    <row r="26" spans="2:106" ht="8.25" customHeight="1" thickTop="1" thickBot="1">
      <c r="B26" s="15"/>
      <c r="C26" s="10"/>
      <c r="D26" s="40"/>
      <c r="E26" s="40"/>
      <c r="F26" s="40"/>
      <c r="G26" s="40"/>
      <c r="H26" s="40"/>
      <c r="I26" s="40"/>
      <c r="J26" s="40"/>
      <c r="K26" s="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0"/>
      <c r="CG26" s="24"/>
      <c r="CH26" s="15"/>
      <c r="CI26" s="24"/>
      <c r="CJ26" s="69"/>
      <c r="CK26" s="64">
        <v>1</v>
      </c>
      <c r="CL26" s="62">
        <v>1</v>
      </c>
      <c r="CM26" s="64"/>
      <c r="CN26" s="45"/>
      <c r="CO26" s="64"/>
      <c r="CP26" s="64">
        <v>41</v>
      </c>
      <c r="CQ26" s="62">
        <v>41</v>
      </c>
      <c r="CR26" s="64"/>
      <c r="CS26" s="45"/>
      <c r="CT26" s="64"/>
      <c r="CU26" s="64">
        <v>81</v>
      </c>
      <c r="CV26" s="62">
        <v>81</v>
      </c>
      <c r="CW26" s="64"/>
      <c r="CX26" s="45"/>
      <c r="CY26" s="64"/>
      <c r="CZ26" s="64">
        <v>121</v>
      </c>
      <c r="DA26" s="62">
        <v>121</v>
      </c>
      <c r="DB26" s="65"/>
    </row>
    <row r="27" spans="2:106" ht="8.25" customHeight="1" thickTop="1" thickBot="1">
      <c r="B27" s="15"/>
      <c r="C27" s="10"/>
      <c r="D27" s="48"/>
      <c r="E27" s="48"/>
      <c r="F27" s="48"/>
      <c r="G27" s="48"/>
      <c r="H27" s="48"/>
      <c r="I27" s="48"/>
      <c r="J27" s="48"/>
      <c r="K27" s="48"/>
      <c r="L27" s="15"/>
      <c r="M27" s="10"/>
      <c r="N27" s="10"/>
      <c r="O27" s="10"/>
      <c r="P27" s="10"/>
      <c r="Q27" s="10"/>
      <c r="R27" s="10"/>
      <c r="S27" s="37" t="s">
        <v>24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9" t="s">
        <v>25</v>
      </c>
      <c r="AO27" s="59"/>
      <c r="AP27" s="59"/>
      <c r="AQ27" s="59"/>
      <c r="AR27" s="59"/>
      <c r="AS27" s="59"/>
      <c r="AT27" s="61">
        <v>1</v>
      </c>
      <c r="AU27" s="61"/>
      <c r="AV27" s="61"/>
      <c r="AW27" s="61"/>
      <c r="AX27" s="61">
        <v>2</v>
      </c>
      <c r="AY27" s="61"/>
      <c r="AZ27" s="61"/>
      <c r="BA27" s="61"/>
      <c r="BB27" s="61">
        <v>3</v>
      </c>
      <c r="BC27" s="61"/>
      <c r="BD27" s="61"/>
      <c r="BE27" s="61"/>
      <c r="BF27" s="61">
        <v>4</v>
      </c>
      <c r="BG27" s="61"/>
      <c r="BH27" s="61"/>
      <c r="BI27" s="61"/>
      <c r="BJ27" s="59" t="s">
        <v>26</v>
      </c>
      <c r="BK27" s="59"/>
      <c r="BL27" s="59"/>
      <c r="BM27" s="59"/>
      <c r="BN27" s="59"/>
      <c r="BO27" s="59"/>
      <c r="BP27" s="61">
        <v>1</v>
      </c>
      <c r="BQ27" s="61"/>
      <c r="BR27" s="61"/>
      <c r="BS27" s="61"/>
      <c r="BT27" s="61">
        <v>2</v>
      </c>
      <c r="BU27" s="61"/>
      <c r="BV27" s="61"/>
      <c r="BW27" s="61"/>
      <c r="BX27" s="61">
        <v>3</v>
      </c>
      <c r="BY27" s="61"/>
      <c r="BZ27" s="61"/>
      <c r="CA27" s="61"/>
      <c r="CB27" s="61">
        <v>4</v>
      </c>
      <c r="CC27" s="61"/>
      <c r="CD27" s="61"/>
      <c r="CE27" s="61"/>
      <c r="CF27" s="10"/>
      <c r="CG27" s="24"/>
      <c r="CH27" s="15"/>
      <c r="CI27" s="24"/>
      <c r="CJ27" s="44"/>
      <c r="CK27" s="45"/>
      <c r="CL27" s="63"/>
      <c r="CM27" s="45"/>
      <c r="CN27" s="45"/>
      <c r="CO27" s="45"/>
      <c r="CP27" s="45"/>
      <c r="CQ27" s="63"/>
      <c r="CR27" s="45"/>
      <c r="CS27" s="45"/>
      <c r="CT27" s="45"/>
      <c r="CU27" s="45"/>
      <c r="CV27" s="63"/>
      <c r="CW27" s="45"/>
      <c r="CX27" s="45"/>
      <c r="CY27" s="45"/>
      <c r="CZ27" s="45"/>
      <c r="DA27" s="63"/>
      <c r="DB27" s="66"/>
    </row>
    <row r="28" spans="2:106" ht="8.25" customHeight="1" thickTop="1" thickBot="1">
      <c r="B28" s="15"/>
      <c r="C28" s="10"/>
      <c r="D28" s="48"/>
      <c r="E28" s="48"/>
      <c r="F28" s="48"/>
      <c r="G28" s="48"/>
      <c r="H28" s="48"/>
      <c r="I28" s="48"/>
      <c r="J28" s="48"/>
      <c r="K28" s="48"/>
      <c r="L28" s="15"/>
      <c r="M28" s="10"/>
      <c r="N28" s="10"/>
      <c r="O28" s="10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59"/>
      <c r="AO28" s="59"/>
      <c r="AP28" s="59"/>
      <c r="AQ28" s="59"/>
      <c r="AR28" s="59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10"/>
      <c r="CG28" s="24"/>
      <c r="CH28" s="15"/>
      <c r="CI28" s="24"/>
      <c r="CJ28" s="44"/>
      <c r="CK28" s="45"/>
      <c r="CL28" s="63"/>
      <c r="CM28" s="45"/>
      <c r="CN28" s="45"/>
      <c r="CO28" s="45"/>
      <c r="CP28" s="45"/>
      <c r="CQ28" s="63"/>
      <c r="CR28" s="45"/>
      <c r="CS28" s="45"/>
      <c r="CT28" s="45"/>
      <c r="CU28" s="45"/>
      <c r="CV28" s="63"/>
      <c r="CW28" s="45"/>
      <c r="CX28" s="45"/>
      <c r="CY28" s="45"/>
      <c r="CZ28" s="45"/>
      <c r="DA28" s="63"/>
      <c r="DB28" s="66"/>
    </row>
    <row r="29" spans="2:106" ht="8.25" customHeight="1" thickTop="1" thickBot="1">
      <c r="B29" s="15"/>
      <c r="C29" s="10"/>
      <c r="D29" s="48"/>
      <c r="E29" s="48"/>
      <c r="F29" s="48"/>
      <c r="G29" s="48"/>
      <c r="H29" s="48"/>
      <c r="I29" s="48"/>
      <c r="J29" s="48"/>
      <c r="K29" s="48"/>
      <c r="L29" s="15"/>
      <c r="M29" s="10"/>
      <c r="N29" s="10"/>
      <c r="O29" s="10"/>
      <c r="P29" s="10"/>
      <c r="Q29" s="10"/>
      <c r="R29" s="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59"/>
      <c r="AO29" s="59"/>
      <c r="AP29" s="59"/>
      <c r="AQ29" s="59"/>
      <c r="AR29" s="59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59"/>
      <c r="BK29" s="59"/>
      <c r="BL29" s="59"/>
      <c r="BM29" s="59"/>
      <c r="BN29" s="59"/>
      <c r="BO29" s="59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10"/>
      <c r="CG29" s="24"/>
      <c r="CH29" s="15"/>
      <c r="CI29" s="24"/>
      <c r="CJ29" s="44"/>
      <c r="CK29" s="45">
        <v>2</v>
      </c>
      <c r="CL29" s="63">
        <v>2</v>
      </c>
      <c r="CM29" s="45"/>
      <c r="CN29" s="45"/>
      <c r="CO29" s="45"/>
      <c r="CP29" s="45">
        <v>42</v>
      </c>
      <c r="CQ29" s="63">
        <v>42</v>
      </c>
      <c r="CR29" s="45"/>
      <c r="CS29" s="45"/>
      <c r="CT29" s="45"/>
      <c r="CU29" s="45">
        <v>82</v>
      </c>
      <c r="CV29" s="63">
        <v>82</v>
      </c>
      <c r="CW29" s="45"/>
      <c r="CX29" s="45"/>
      <c r="CY29" s="45"/>
      <c r="CZ29" s="45">
        <v>122</v>
      </c>
      <c r="DA29" s="63">
        <v>122</v>
      </c>
      <c r="DB29" s="66"/>
    </row>
    <row r="30" spans="2:106" ht="8.25" customHeight="1" thickTop="1" thickBot="1">
      <c r="B30" s="15"/>
      <c r="C30" s="10"/>
      <c r="D30" s="48"/>
      <c r="E30" s="48"/>
      <c r="F30" s="48"/>
      <c r="G30" s="48"/>
      <c r="H30" s="48"/>
      <c r="I30" s="48"/>
      <c r="J30" s="48"/>
      <c r="K30" s="48"/>
      <c r="L30" s="15"/>
      <c r="M30" s="10"/>
      <c r="N30" s="10"/>
      <c r="O30" s="10"/>
      <c r="P30" s="10"/>
      <c r="Q30" s="10"/>
      <c r="R30" s="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59"/>
      <c r="AO30" s="59"/>
      <c r="AP30" s="59"/>
      <c r="AQ30" s="59"/>
      <c r="AR30" s="59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9"/>
      <c r="BK30" s="59"/>
      <c r="BL30" s="59"/>
      <c r="BM30" s="59"/>
      <c r="BN30" s="59"/>
      <c r="BO30" s="59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10"/>
      <c r="CG30" s="24"/>
      <c r="CH30" s="15"/>
      <c r="CI30" s="24"/>
      <c r="CJ30" s="44"/>
      <c r="CK30" s="45"/>
      <c r="CL30" s="63"/>
      <c r="CM30" s="45"/>
      <c r="CN30" s="45"/>
      <c r="CO30" s="45"/>
      <c r="CP30" s="45"/>
      <c r="CQ30" s="63"/>
      <c r="CR30" s="45"/>
      <c r="CS30" s="45"/>
      <c r="CT30" s="45"/>
      <c r="CU30" s="45"/>
      <c r="CV30" s="63"/>
      <c r="CW30" s="45"/>
      <c r="CX30" s="45"/>
      <c r="CY30" s="45"/>
      <c r="CZ30" s="45"/>
      <c r="DA30" s="63"/>
      <c r="DB30" s="66"/>
    </row>
    <row r="31" spans="2:106" ht="8.25" customHeight="1" thickTop="1" thickBot="1"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24"/>
      <c r="CH31" s="15"/>
      <c r="CI31" s="24"/>
      <c r="CJ31" s="44"/>
      <c r="CK31" s="45"/>
      <c r="CL31" s="63"/>
      <c r="CM31" s="45"/>
      <c r="CN31" s="45"/>
      <c r="CO31" s="45"/>
      <c r="CP31" s="45"/>
      <c r="CQ31" s="63"/>
      <c r="CR31" s="45"/>
      <c r="CS31" s="45"/>
      <c r="CT31" s="45"/>
      <c r="CU31" s="45"/>
      <c r="CV31" s="63"/>
      <c r="CW31" s="45"/>
      <c r="CX31" s="45"/>
      <c r="CY31" s="45"/>
      <c r="CZ31" s="45"/>
      <c r="DA31" s="63"/>
      <c r="DB31" s="66"/>
    </row>
    <row r="32" spans="2:106" ht="8.25" customHeight="1" thickTop="1" thickBot="1">
      <c r="B32" s="15"/>
      <c r="C32" s="1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5"/>
      <c r="Q32" s="10"/>
      <c r="R32" s="10"/>
      <c r="S32" s="37" t="s">
        <v>27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59" t="s">
        <v>28</v>
      </c>
      <c r="AO32" s="59"/>
      <c r="AP32" s="59"/>
      <c r="AQ32" s="59"/>
      <c r="AR32" s="59"/>
      <c r="AS32" s="59"/>
      <c r="AT32" s="61">
        <v>1</v>
      </c>
      <c r="AU32" s="61"/>
      <c r="AV32" s="61"/>
      <c r="AW32" s="61"/>
      <c r="AX32" s="61">
        <v>2</v>
      </c>
      <c r="AY32" s="61"/>
      <c r="AZ32" s="61"/>
      <c r="BA32" s="61"/>
      <c r="BB32" s="61">
        <v>3</v>
      </c>
      <c r="BC32" s="61"/>
      <c r="BD32" s="61"/>
      <c r="BE32" s="61"/>
      <c r="BF32" s="61">
        <v>4</v>
      </c>
      <c r="BG32" s="61"/>
      <c r="BH32" s="61"/>
      <c r="BI32" s="61"/>
      <c r="BJ32" s="59" t="s">
        <v>29</v>
      </c>
      <c r="BK32" s="59"/>
      <c r="BL32" s="59"/>
      <c r="BM32" s="59"/>
      <c r="BN32" s="59"/>
      <c r="BO32" s="59"/>
      <c r="BP32" s="61">
        <v>1</v>
      </c>
      <c r="BQ32" s="61"/>
      <c r="BR32" s="61"/>
      <c r="BS32" s="61"/>
      <c r="BT32" s="61">
        <v>2</v>
      </c>
      <c r="BU32" s="61"/>
      <c r="BV32" s="61"/>
      <c r="BW32" s="61"/>
      <c r="BX32" s="61">
        <v>3</v>
      </c>
      <c r="BY32" s="61"/>
      <c r="BZ32" s="61"/>
      <c r="CA32" s="61"/>
      <c r="CB32" s="61">
        <v>4</v>
      </c>
      <c r="CC32" s="61"/>
      <c r="CD32" s="61"/>
      <c r="CE32" s="61"/>
      <c r="CF32" s="10"/>
      <c r="CG32" s="24"/>
      <c r="CH32" s="15"/>
      <c r="CI32" s="24"/>
      <c r="CJ32" s="44"/>
      <c r="CK32" s="45">
        <v>3</v>
      </c>
      <c r="CL32" s="63">
        <v>3</v>
      </c>
      <c r="CM32" s="45"/>
      <c r="CN32" s="45"/>
      <c r="CO32" s="45"/>
      <c r="CP32" s="45">
        <v>43</v>
      </c>
      <c r="CQ32" s="63">
        <v>43</v>
      </c>
      <c r="CR32" s="45"/>
      <c r="CS32" s="45"/>
      <c r="CT32" s="45"/>
      <c r="CU32" s="45">
        <v>83</v>
      </c>
      <c r="CV32" s="63">
        <v>83</v>
      </c>
      <c r="CW32" s="45"/>
      <c r="CX32" s="45"/>
      <c r="CY32" s="45"/>
      <c r="CZ32" s="45">
        <v>123</v>
      </c>
      <c r="DA32" s="63">
        <v>123</v>
      </c>
      <c r="DB32" s="66"/>
    </row>
    <row r="33" spans="2:106" ht="8.25" customHeight="1" thickTop="1" thickBot="1">
      <c r="B33" s="15"/>
      <c r="C33" s="1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0"/>
      <c r="R33" s="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59"/>
      <c r="AO33" s="59"/>
      <c r="AP33" s="59"/>
      <c r="AQ33" s="59"/>
      <c r="AR33" s="59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59"/>
      <c r="BK33" s="59"/>
      <c r="BL33" s="59"/>
      <c r="BM33" s="59"/>
      <c r="BN33" s="59"/>
      <c r="BO33" s="59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10"/>
      <c r="CG33" s="24"/>
      <c r="CH33" s="15"/>
      <c r="CI33" s="24"/>
      <c r="CJ33" s="44"/>
      <c r="CK33" s="45"/>
      <c r="CL33" s="63"/>
      <c r="CM33" s="45"/>
      <c r="CN33" s="45"/>
      <c r="CO33" s="45"/>
      <c r="CP33" s="45"/>
      <c r="CQ33" s="63"/>
      <c r="CR33" s="45"/>
      <c r="CS33" s="45"/>
      <c r="CT33" s="45"/>
      <c r="CU33" s="45"/>
      <c r="CV33" s="63"/>
      <c r="CW33" s="45"/>
      <c r="CX33" s="45"/>
      <c r="CY33" s="45"/>
      <c r="CZ33" s="45"/>
      <c r="DA33" s="63"/>
      <c r="DB33" s="66"/>
    </row>
    <row r="34" spans="2:106" ht="8.25" customHeight="1" thickTop="1" thickBot="1">
      <c r="B34" s="15"/>
      <c r="C34" s="1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5"/>
      <c r="Q34" s="10"/>
      <c r="R34" s="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59"/>
      <c r="AO34" s="59"/>
      <c r="AP34" s="59"/>
      <c r="AQ34" s="59"/>
      <c r="AR34" s="59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59"/>
      <c r="BK34" s="59"/>
      <c r="BL34" s="59"/>
      <c r="BM34" s="59"/>
      <c r="BN34" s="59"/>
      <c r="BO34" s="59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10"/>
      <c r="CG34" s="24"/>
      <c r="CH34" s="15"/>
      <c r="CI34" s="24"/>
      <c r="CJ34" s="44"/>
      <c r="CK34" s="45"/>
      <c r="CL34" s="63"/>
      <c r="CM34" s="45"/>
      <c r="CN34" s="45"/>
      <c r="CO34" s="45"/>
      <c r="CP34" s="45"/>
      <c r="CQ34" s="63"/>
      <c r="CR34" s="45"/>
      <c r="CS34" s="45"/>
      <c r="CT34" s="45"/>
      <c r="CU34" s="45"/>
      <c r="CV34" s="63"/>
      <c r="CW34" s="45"/>
      <c r="CX34" s="45"/>
      <c r="CY34" s="45"/>
      <c r="CZ34" s="45"/>
      <c r="DA34" s="63"/>
      <c r="DB34" s="66"/>
    </row>
    <row r="35" spans="2:106" ht="8.25" customHeight="1" thickTop="1" thickBot="1">
      <c r="B35" s="15"/>
      <c r="C35" s="1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5"/>
      <c r="Q35" s="10"/>
      <c r="R35" s="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59"/>
      <c r="AO35" s="59"/>
      <c r="AP35" s="59"/>
      <c r="AQ35" s="59"/>
      <c r="AR35" s="59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59"/>
      <c r="BK35" s="59"/>
      <c r="BL35" s="59"/>
      <c r="BM35" s="59"/>
      <c r="BN35" s="59"/>
      <c r="BO35" s="59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10"/>
      <c r="CG35" s="24"/>
      <c r="CH35" s="15"/>
      <c r="CI35" s="24"/>
      <c r="CJ35" s="44"/>
      <c r="CK35" s="45">
        <v>4</v>
      </c>
      <c r="CL35" s="63">
        <v>4</v>
      </c>
      <c r="CM35" s="45"/>
      <c r="CN35" s="45"/>
      <c r="CO35" s="45"/>
      <c r="CP35" s="45">
        <v>44</v>
      </c>
      <c r="CQ35" s="63">
        <v>44</v>
      </c>
      <c r="CR35" s="45"/>
      <c r="CS35" s="45"/>
      <c r="CT35" s="45"/>
      <c r="CU35" s="45">
        <v>84</v>
      </c>
      <c r="CV35" s="63">
        <v>84</v>
      </c>
      <c r="CW35" s="45"/>
      <c r="CX35" s="45"/>
      <c r="CY35" s="45"/>
      <c r="CZ35" s="45">
        <v>124</v>
      </c>
      <c r="DA35" s="63">
        <v>124</v>
      </c>
      <c r="DB35" s="66"/>
    </row>
    <row r="36" spans="2:106" ht="8.25" customHeight="1" thickTop="1" thickBot="1"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5"/>
      <c r="CI36" s="24"/>
      <c r="CJ36" s="44"/>
      <c r="CK36" s="45"/>
      <c r="CL36" s="63"/>
      <c r="CM36" s="45"/>
      <c r="CN36" s="45"/>
      <c r="CO36" s="45"/>
      <c r="CP36" s="45"/>
      <c r="CQ36" s="63"/>
      <c r="CR36" s="45"/>
      <c r="CS36" s="45"/>
      <c r="CT36" s="45"/>
      <c r="CU36" s="45"/>
      <c r="CV36" s="63"/>
      <c r="CW36" s="45"/>
      <c r="CX36" s="45"/>
      <c r="CY36" s="45"/>
      <c r="CZ36" s="45"/>
      <c r="DA36" s="63"/>
      <c r="DB36" s="66"/>
    </row>
    <row r="37" spans="2:106" ht="8.25" customHeight="1" thickTop="1" thickBot="1">
      <c r="B37" s="15"/>
      <c r="C37" s="1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5"/>
      <c r="Q37" s="10"/>
      <c r="R37" s="10"/>
      <c r="S37" s="37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5"/>
      <c r="CI37" s="24"/>
      <c r="CJ37" s="44"/>
      <c r="CK37" s="45"/>
      <c r="CL37" s="63"/>
      <c r="CM37" s="45"/>
      <c r="CN37" s="45"/>
      <c r="CO37" s="45"/>
      <c r="CP37" s="45"/>
      <c r="CQ37" s="63"/>
      <c r="CR37" s="45"/>
      <c r="CS37" s="45"/>
      <c r="CT37" s="45"/>
      <c r="CU37" s="45"/>
      <c r="CV37" s="63"/>
      <c r="CW37" s="45"/>
      <c r="CX37" s="45"/>
      <c r="CY37" s="45"/>
      <c r="CZ37" s="45"/>
      <c r="DA37" s="63"/>
      <c r="DB37" s="66"/>
    </row>
    <row r="38" spans="2:106" ht="8.25" customHeight="1" thickTop="1" thickBot="1">
      <c r="B38" s="15"/>
      <c r="C38" s="1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5"/>
      <c r="Q38" s="10"/>
      <c r="R38" s="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5"/>
      <c r="CI38" s="24"/>
      <c r="CJ38" s="44"/>
      <c r="CK38" s="45">
        <v>5</v>
      </c>
      <c r="CL38" s="63">
        <v>5</v>
      </c>
      <c r="CM38" s="45"/>
      <c r="CN38" s="45"/>
      <c r="CO38" s="45"/>
      <c r="CP38" s="45">
        <v>45</v>
      </c>
      <c r="CQ38" s="63">
        <v>45</v>
      </c>
      <c r="CR38" s="45"/>
      <c r="CS38" s="45"/>
      <c r="CT38" s="45"/>
      <c r="CU38" s="45">
        <v>85</v>
      </c>
      <c r="CV38" s="63">
        <v>85</v>
      </c>
      <c r="CW38" s="45"/>
      <c r="CX38" s="45"/>
      <c r="CY38" s="45"/>
      <c r="CZ38" s="45">
        <v>125</v>
      </c>
      <c r="DA38" s="63">
        <v>125</v>
      </c>
      <c r="DB38" s="66"/>
    </row>
    <row r="39" spans="2:106" ht="8.25" customHeight="1" thickTop="1" thickBot="1">
      <c r="B39" s="15"/>
      <c r="C39" s="1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5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24"/>
      <c r="CH39" s="15"/>
      <c r="CI39" s="24"/>
      <c r="CJ39" s="44"/>
      <c r="CK39" s="45"/>
      <c r="CL39" s="63"/>
      <c r="CM39" s="45"/>
      <c r="CN39" s="45"/>
      <c r="CO39" s="45"/>
      <c r="CP39" s="45"/>
      <c r="CQ39" s="63"/>
      <c r="CR39" s="45"/>
      <c r="CS39" s="45"/>
      <c r="CT39" s="45"/>
      <c r="CU39" s="45"/>
      <c r="CV39" s="63"/>
      <c r="CW39" s="45"/>
      <c r="CX39" s="45"/>
      <c r="CY39" s="45"/>
      <c r="CZ39" s="45"/>
      <c r="DA39" s="63"/>
      <c r="DB39" s="66"/>
    </row>
    <row r="40" spans="2:106" ht="8.25" customHeight="1" thickTop="1" thickBot="1">
      <c r="B40" s="15"/>
      <c r="C40" s="1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5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24"/>
      <c r="CH40" s="15"/>
      <c r="CI40" s="24"/>
      <c r="CJ40" s="44"/>
      <c r="CK40" s="45"/>
      <c r="CL40" s="63"/>
      <c r="CM40" s="45"/>
      <c r="CN40" s="45"/>
      <c r="CO40" s="45"/>
      <c r="CP40" s="45"/>
      <c r="CQ40" s="63"/>
      <c r="CR40" s="45"/>
      <c r="CS40" s="45"/>
      <c r="CT40" s="45"/>
      <c r="CU40" s="45"/>
      <c r="CV40" s="63"/>
      <c r="CW40" s="45"/>
      <c r="CX40" s="45"/>
      <c r="CY40" s="45"/>
      <c r="CZ40" s="45"/>
      <c r="DA40" s="63"/>
      <c r="DB40" s="66"/>
    </row>
    <row r="41" spans="2:106" ht="8.25" customHeight="1" thickTop="1" thickBot="1">
      <c r="B41" s="1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25"/>
      <c r="CH41" s="15"/>
      <c r="CI41" s="24"/>
      <c r="CJ41" s="44"/>
      <c r="CK41" s="45">
        <v>6</v>
      </c>
      <c r="CL41" s="63">
        <v>6</v>
      </c>
      <c r="CM41" s="45"/>
      <c r="CN41" s="45"/>
      <c r="CO41" s="45"/>
      <c r="CP41" s="45">
        <v>46</v>
      </c>
      <c r="CQ41" s="63">
        <v>46</v>
      </c>
      <c r="CR41" s="45"/>
      <c r="CS41" s="45"/>
      <c r="CT41" s="45"/>
      <c r="CU41" s="45">
        <v>86</v>
      </c>
      <c r="CV41" s="63">
        <v>86</v>
      </c>
      <c r="CW41" s="45"/>
      <c r="CX41" s="45"/>
      <c r="CY41" s="45"/>
      <c r="CZ41" s="45">
        <v>126</v>
      </c>
      <c r="DA41" s="63">
        <v>126</v>
      </c>
      <c r="DB41" s="66"/>
    </row>
    <row r="42" spans="2:106" ht="8.25" customHeight="1" thickTop="1">
      <c r="B42" s="75" t="s">
        <v>31</v>
      </c>
      <c r="C42" s="76"/>
      <c r="D42" s="76"/>
      <c r="E42" s="76"/>
      <c r="F42" s="77"/>
      <c r="G42" s="84" t="s">
        <v>32</v>
      </c>
      <c r="H42" s="85"/>
      <c r="I42" s="85"/>
      <c r="J42" s="85"/>
      <c r="K42" s="85"/>
      <c r="L42" s="85"/>
      <c r="M42" s="85"/>
      <c r="N42" s="85"/>
      <c r="O42" s="86"/>
      <c r="P42" s="76" t="s">
        <v>33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5" t="s">
        <v>31</v>
      </c>
      <c r="AX42" s="76"/>
      <c r="AY42" s="76"/>
      <c r="AZ42" s="76"/>
      <c r="BA42" s="76"/>
      <c r="BB42" s="90"/>
      <c r="BC42" s="14" t="s">
        <v>34</v>
      </c>
      <c r="BD42" s="18"/>
      <c r="BE42" s="18"/>
      <c r="BF42" s="18"/>
      <c r="BG42" s="18"/>
      <c r="BH42" s="23"/>
      <c r="BI42" s="76" t="s">
        <v>35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90"/>
      <c r="CH42" s="15"/>
      <c r="CI42" s="24"/>
      <c r="CJ42" s="44"/>
      <c r="CK42" s="45"/>
      <c r="CL42" s="63"/>
      <c r="CM42" s="45"/>
      <c r="CN42" s="45"/>
      <c r="CO42" s="45"/>
      <c r="CP42" s="45"/>
      <c r="CQ42" s="63"/>
      <c r="CR42" s="45"/>
      <c r="CS42" s="45"/>
      <c r="CT42" s="45"/>
      <c r="CU42" s="45"/>
      <c r="CV42" s="63"/>
      <c r="CW42" s="45"/>
      <c r="CX42" s="45"/>
      <c r="CY42" s="45"/>
      <c r="CZ42" s="45"/>
      <c r="DA42" s="63"/>
      <c r="DB42" s="66"/>
    </row>
    <row r="43" spans="2:106" ht="8.25" customHeight="1">
      <c r="B43" s="78"/>
      <c r="C43" s="79"/>
      <c r="D43" s="79"/>
      <c r="E43" s="79"/>
      <c r="F43" s="80"/>
      <c r="G43" s="87"/>
      <c r="H43" s="88"/>
      <c r="I43" s="88"/>
      <c r="J43" s="88"/>
      <c r="K43" s="88"/>
      <c r="L43" s="88"/>
      <c r="M43" s="88"/>
      <c r="N43" s="88"/>
      <c r="O43" s="8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8"/>
      <c r="AX43" s="79"/>
      <c r="AY43" s="79"/>
      <c r="AZ43" s="79"/>
      <c r="BA43" s="79"/>
      <c r="BB43" s="91"/>
      <c r="BC43" s="15"/>
      <c r="BD43" s="10"/>
      <c r="BE43" s="10"/>
      <c r="BF43" s="10"/>
      <c r="BG43" s="10"/>
      <c r="BH43" s="24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91"/>
      <c r="CH43" s="15"/>
      <c r="CI43" s="24"/>
      <c r="CJ43" s="44"/>
      <c r="CK43" s="45"/>
      <c r="CL43" s="63"/>
      <c r="CM43" s="45"/>
      <c r="CN43" s="45"/>
      <c r="CO43" s="45"/>
      <c r="CP43" s="45"/>
      <c r="CQ43" s="63"/>
      <c r="CR43" s="45"/>
      <c r="CS43" s="45"/>
      <c r="CT43" s="45"/>
      <c r="CU43" s="45"/>
      <c r="CV43" s="63"/>
      <c r="CW43" s="45"/>
      <c r="CX43" s="45"/>
      <c r="CY43" s="45"/>
      <c r="CZ43" s="45"/>
      <c r="DA43" s="63"/>
      <c r="DB43" s="66"/>
    </row>
    <row r="44" spans="2:106" ht="8.25" customHeight="1">
      <c r="B44" s="78"/>
      <c r="C44" s="79"/>
      <c r="D44" s="79"/>
      <c r="E44" s="79"/>
      <c r="F44" s="80"/>
      <c r="G44" s="70" t="s">
        <v>36</v>
      </c>
      <c r="H44" s="10"/>
      <c r="I44" s="10"/>
      <c r="J44" s="10"/>
      <c r="K44" s="10"/>
      <c r="L44" s="10"/>
      <c r="M44" s="10"/>
      <c r="N44" s="10"/>
      <c r="O44" s="71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8"/>
      <c r="AX44" s="79"/>
      <c r="AY44" s="79"/>
      <c r="AZ44" s="79"/>
      <c r="BA44" s="79"/>
      <c r="BB44" s="91"/>
      <c r="BC44" s="15" t="s">
        <v>37</v>
      </c>
      <c r="BD44" s="10"/>
      <c r="BE44" s="10"/>
      <c r="BF44" s="10"/>
      <c r="BG44" s="10"/>
      <c r="BH44" s="24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91"/>
      <c r="CH44" s="15"/>
      <c r="CI44" s="24"/>
      <c r="CJ44" s="44"/>
      <c r="CK44" s="45">
        <v>7</v>
      </c>
      <c r="CL44" s="63">
        <v>7</v>
      </c>
      <c r="CM44" s="45"/>
      <c r="CN44" s="45"/>
      <c r="CO44" s="45"/>
      <c r="CP44" s="45">
        <v>47</v>
      </c>
      <c r="CQ44" s="63">
        <v>47</v>
      </c>
      <c r="CR44" s="45"/>
      <c r="CS44" s="45"/>
      <c r="CT44" s="45"/>
      <c r="CU44" s="45">
        <v>87</v>
      </c>
      <c r="CV44" s="63">
        <v>87</v>
      </c>
      <c r="CW44" s="45"/>
      <c r="CX44" s="45"/>
      <c r="CY44" s="45"/>
      <c r="CZ44" s="45">
        <v>127</v>
      </c>
      <c r="DA44" s="63">
        <v>127</v>
      </c>
      <c r="DB44" s="66"/>
    </row>
    <row r="45" spans="2:106" ht="8.25" customHeight="1">
      <c r="B45" s="81"/>
      <c r="C45" s="82"/>
      <c r="D45" s="82"/>
      <c r="E45" s="82"/>
      <c r="F45" s="83"/>
      <c r="G45" s="72"/>
      <c r="H45" s="73"/>
      <c r="I45" s="73"/>
      <c r="J45" s="73"/>
      <c r="K45" s="73"/>
      <c r="L45" s="73"/>
      <c r="M45" s="73"/>
      <c r="N45" s="73"/>
      <c r="O45" s="7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8"/>
      <c r="AX45" s="79"/>
      <c r="AY45" s="79"/>
      <c r="AZ45" s="79"/>
      <c r="BA45" s="79"/>
      <c r="BB45" s="91"/>
      <c r="BC45" s="15"/>
      <c r="BD45" s="10"/>
      <c r="BE45" s="10"/>
      <c r="BF45" s="10"/>
      <c r="BG45" s="10"/>
      <c r="BH45" s="24"/>
      <c r="BI45" s="92">
        <v>1</v>
      </c>
      <c r="BJ45" s="92"/>
      <c r="BK45" s="92"/>
      <c r="BL45" s="92"/>
      <c r="BM45" s="92"/>
      <c r="BN45" s="92">
        <v>2</v>
      </c>
      <c r="BO45" s="92"/>
      <c r="BP45" s="92"/>
      <c r="BQ45" s="92"/>
      <c r="BR45" s="92"/>
      <c r="BS45" s="92">
        <v>3</v>
      </c>
      <c r="BT45" s="92"/>
      <c r="BU45" s="92"/>
      <c r="BV45" s="92"/>
      <c r="BW45" s="92"/>
      <c r="BX45" s="92">
        <v>4</v>
      </c>
      <c r="BY45" s="92"/>
      <c r="BZ45" s="92"/>
      <c r="CA45" s="92"/>
      <c r="CB45" s="92"/>
      <c r="CC45" s="92">
        <v>5</v>
      </c>
      <c r="CD45" s="92"/>
      <c r="CE45" s="92"/>
      <c r="CF45" s="92"/>
      <c r="CG45" s="93"/>
      <c r="CH45" s="15"/>
      <c r="CI45" s="24"/>
      <c r="CJ45" s="44"/>
      <c r="CK45" s="45"/>
      <c r="CL45" s="63"/>
      <c r="CM45" s="45"/>
      <c r="CN45" s="45"/>
      <c r="CO45" s="45"/>
      <c r="CP45" s="45"/>
      <c r="CQ45" s="63"/>
      <c r="CR45" s="45"/>
      <c r="CS45" s="45"/>
      <c r="CT45" s="45"/>
      <c r="CU45" s="45"/>
      <c r="CV45" s="63"/>
      <c r="CW45" s="45"/>
      <c r="CX45" s="45"/>
      <c r="CY45" s="45"/>
      <c r="CZ45" s="45"/>
      <c r="DA45" s="63"/>
      <c r="DB45" s="66"/>
    </row>
    <row r="46" spans="2:106" ht="8.25" customHeight="1">
      <c r="B46" s="95">
        <v>1</v>
      </c>
      <c r="C46" s="96"/>
      <c r="D46" s="96"/>
      <c r="E46" s="96"/>
      <c r="F46" s="96"/>
      <c r="G46" s="128"/>
      <c r="H46" s="128"/>
      <c r="I46" s="129"/>
      <c r="J46" s="130"/>
      <c r="K46" s="128"/>
      <c r="L46" s="129"/>
      <c r="M46" s="131"/>
      <c r="N46" s="128"/>
      <c r="O46" s="128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3"/>
      <c r="AW46" s="134"/>
      <c r="AX46" s="135"/>
      <c r="AY46" s="135"/>
      <c r="AZ46" s="135"/>
      <c r="BA46" s="135"/>
      <c r="BB46" s="136"/>
      <c r="BC46" s="44"/>
      <c r="BD46" s="45"/>
      <c r="BE46" s="45"/>
      <c r="BF46" s="45"/>
      <c r="BG46" s="45"/>
      <c r="BH46" s="66"/>
      <c r="BI46" s="94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66"/>
      <c r="CH46" s="15"/>
      <c r="CI46" s="24"/>
      <c r="CJ46" s="44"/>
      <c r="CK46" s="45"/>
      <c r="CL46" s="63"/>
      <c r="CM46" s="45"/>
      <c r="CN46" s="45"/>
      <c r="CO46" s="45"/>
      <c r="CP46" s="45"/>
      <c r="CQ46" s="63"/>
      <c r="CR46" s="45"/>
      <c r="CS46" s="45"/>
      <c r="CT46" s="45"/>
      <c r="CU46" s="45"/>
      <c r="CV46" s="63"/>
      <c r="CW46" s="45"/>
      <c r="CX46" s="45"/>
      <c r="CY46" s="45"/>
      <c r="CZ46" s="45"/>
      <c r="DA46" s="63"/>
      <c r="DB46" s="66"/>
    </row>
    <row r="47" spans="2:106" ht="8.25" customHeight="1">
      <c r="B47" s="95"/>
      <c r="C47" s="96"/>
      <c r="D47" s="96"/>
      <c r="E47" s="96"/>
      <c r="F47" s="96"/>
      <c r="G47" s="128"/>
      <c r="H47" s="128"/>
      <c r="I47" s="129"/>
      <c r="J47" s="130"/>
      <c r="K47" s="128"/>
      <c r="L47" s="129"/>
      <c r="M47" s="131"/>
      <c r="N47" s="128"/>
      <c r="O47" s="128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3"/>
      <c r="AW47" s="134"/>
      <c r="AX47" s="135"/>
      <c r="AY47" s="135"/>
      <c r="AZ47" s="135"/>
      <c r="BA47" s="135"/>
      <c r="BB47" s="136"/>
      <c r="BC47" s="44"/>
      <c r="BD47" s="45"/>
      <c r="BE47" s="45"/>
      <c r="BF47" s="45"/>
      <c r="BG47" s="45"/>
      <c r="BH47" s="66"/>
      <c r="BI47" s="9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66"/>
      <c r="CH47" s="15"/>
      <c r="CI47" s="24"/>
      <c r="CJ47" s="44"/>
      <c r="CK47" s="45">
        <v>8</v>
      </c>
      <c r="CL47" s="63">
        <v>8</v>
      </c>
      <c r="CM47" s="45"/>
      <c r="CN47" s="45"/>
      <c r="CO47" s="45"/>
      <c r="CP47" s="45">
        <v>48</v>
      </c>
      <c r="CQ47" s="63">
        <v>48</v>
      </c>
      <c r="CR47" s="45"/>
      <c r="CS47" s="45"/>
      <c r="CT47" s="45"/>
      <c r="CU47" s="45">
        <v>88</v>
      </c>
      <c r="CV47" s="63">
        <v>88</v>
      </c>
      <c r="CW47" s="45"/>
      <c r="CX47" s="45"/>
      <c r="CY47" s="45"/>
      <c r="CZ47" s="45">
        <v>128</v>
      </c>
      <c r="DA47" s="63">
        <v>128</v>
      </c>
      <c r="DB47" s="66"/>
    </row>
    <row r="48" spans="2:106" ht="8.25" customHeight="1">
      <c r="B48" s="95"/>
      <c r="C48" s="96"/>
      <c r="D48" s="96"/>
      <c r="E48" s="96"/>
      <c r="F48" s="96"/>
      <c r="G48" s="128"/>
      <c r="H48" s="128"/>
      <c r="I48" s="129"/>
      <c r="J48" s="130"/>
      <c r="K48" s="128"/>
      <c r="L48" s="129"/>
      <c r="M48" s="131"/>
      <c r="N48" s="128"/>
      <c r="O48" s="128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3"/>
      <c r="AW48" s="134"/>
      <c r="AX48" s="135"/>
      <c r="AY48" s="135"/>
      <c r="AZ48" s="135"/>
      <c r="BA48" s="135"/>
      <c r="BB48" s="136"/>
      <c r="BC48" s="44"/>
      <c r="BD48" s="45"/>
      <c r="BE48" s="45"/>
      <c r="BF48" s="45"/>
      <c r="BG48" s="45"/>
      <c r="BH48" s="66"/>
      <c r="BI48" s="9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66"/>
      <c r="CH48" s="15"/>
      <c r="CI48" s="24"/>
      <c r="CJ48" s="44"/>
      <c r="CK48" s="45"/>
      <c r="CL48" s="63"/>
      <c r="CM48" s="45"/>
      <c r="CN48" s="45"/>
      <c r="CO48" s="45"/>
      <c r="CP48" s="45"/>
      <c r="CQ48" s="63"/>
      <c r="CR48" s="45"/>
      <c r="CS48" s="45"/>
      <c r="CT48" s="45"/>
      <c r="CU48" s="45"/>
      <c r="CV48" s="63"/>
      <c r="CW48" s="45"/>
      <c r="CX48" s="45"/>
      <c r="CY48" s="45"/>
      <c r="CZ48" s="45"/>
      <c r="DA48" s="63"/>
      <c r="DB48" s="66"/>
    </row>
    <row r="49" spans="2:106" ht="8.25" customHeight="1">
      <c r="B49" s="95">
        <v>2</v>
      </c>
      <c r="C49" s="96"/>
      <c r="D49" s="96"/>
      <c r="E49" s="96"/>
      <c r="F49" s="96"/>
      <c r="G49" s="97"/>
      <c r="H49" s="98"/>
      <c r="I49" s="99"/>
      <c r="J49" s="104"/>
      <c r="K49" s="98"/>
      <c r="L49" s="99"/>
      <c r="M49" s="104"/>
      <c r="N49" s="98"/>
      <c r="O49" s="107"/>
      <c r="P49" s="11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2"/>
      <c r="AW49" s="119"/>
      <c r="AX49" s="120"/>
      <c r="AY49" s="120"/>
      <c r="AZ49" s="120"/>
      <c r="BA49" s="120"/>
      <c r="BB49" s="121"/>
      <c r="BC49" s="44"/>
      <c r="BD49" s="45"/>
      <c r="BE49" s="45"/>
      <c r="BF49" s="45"/>
      <c r="BG49" s="45"/>
      <c r="BH49" s="66"/>
      <c r="BI49" s="94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66"/>
      <c r="CH49" s="15"/>
      <c r="CI49" s="24"/>
      <c r="CJ49" s="44"/>
      <c r="CK49" s="45"/>
      <c r="CL49" s="63"/>
      <c r="CM49" s="45"/>
      <c r="CN49" s="45"/>
      <c r="CO49" s="45"/>
      <c r="CP49" s="45"/>
      <c r="CQ49" s="63"/>
      <c r="CR49" s="45"/>
      <c r="CS49" s="45"/>
      <c r="CT49" s="45"/>
      <c r="CU49" s="45"/>
      <c r="CV49" s="63"/>
      <c r="CW49" s="45"/>
      <c r="CX49" s="45"/>
      <c r="CY49" s="45"/>
      <c r="CZ49" s="45"/>
      <c r="DA49" s="63"/>
      <c r="DB49" s="66"/>
    </row>
    <row r="50" spans="2:106" ht="8.25" customHeight="1">
      <c r="B50" s="95"/>
      <c r="C50" s="96"/>
      <c r="D50" s="96"/>
      <c r="E50" s="96"/>
      <c r="F50" s="96"/>
      <c r="G50" s="100"/>
      <c r="H50" s="26"/>
      <c r="I50" s="101"/>
      <c r="J50" s="105"/>
      <c r="K50" s="26"/>
      <c r="L50" s="101"/>
      <c r="M50" s="105"/>
      <c r="N50" s="26"/>
      <c r="O50" s="108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5"/>
      <c r="AW50" s="122"/>
      <c r="AX50" s="123"/>
      <c r="AY50" s="123"/>
      <c r="AZ50" s="123"/>
      <c r="BA50" s="123"/>
      <c r="BB50" s="124"/>
      <c r="BC50" s="44"/>
      <c r="BD50" s="45"/>
      <c r="BE50" s="45"/>
      <c r="BF50" s="45"/>
      <c r="BG50" s="45"/>
      <c r="BH50" s="66"/>
      <c r="BI50" s="94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66"/>
      <c r="CH50" s="15"/>
      <c r="CI50" s="24"/>
      <c r="CJ50" s="44"/>
      <c r="CK50" s="45">
        <v>9</v>
      </c>
      <c r="CL50" s="63">
        <v>9</v>
      </c>
      <c r="CM50" s="45"/>
      <c r="CN50" s="45"/>
      <c r="CO50" s="45"/>
      <c r="CP50" s="45">
        <v>49</v>
      </c>
      <c r="CQ50" s="63">
        <v>49</v>
      </c>
      <c r="CR50" s="45"/>
      <c r="CS50" s="45"/>
      <c r="CT50" s="45"/>
      <c r="CU50" s="45">
        <v>89</v>
      </c>
      <c r="CV50" s="63">
        <v>89</v>
      </c>
      <c r="CW50" s="45"/>
      <c r="CX50" s="45"/>
      <c r="CY50" s="45"/>
      <c r="CZ50" s="45">
        <v>129</v>
      </c>
      <c r="DA50" s="63">
        <v>129</v>
      </c>
      <c r="DB50" s="66"/>
    </row>
    <row r="51" spans="2:106" ht="8.25" customHeight="1">
      <c r="B51" s="95"/>
      <c r="C51" s="96"/>
      <c r="D51" s="96"/>
      <c r="E51" s="96"/>
      <c r="F51" s="96"/>
      <c r="G51" s="102"/>
      <c r="H51" s="27"/>
      <c r="I51" s="103"/>
      <c r="J51" s="106"/>
      <c r="K51" s="27"/>
      <c r="L51" s="103"/>
      <c r="M51" s="106"/>
      <c r="N51" s="27"/>
      <c r="O51" s="109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8"/>
      <c r="AW51" s="125"/>
      <c r="AX51" s="126"/>
      <c r="AY51" s="126"/>
      <c r="AZ51" s="126"/>
      <c r="BA51" s="126"/>
      <c r="BB51" s="127"/>
      <c r="BC51" s="44"/>
      <c r="BD51" s="45"/>
      <c r="BE51" s="45"/>
      <c r="BF51" s="45"/>
      <c r="BG51" s="45"/>
      <c r="BH51" s="66"/>
      <c r="BI51" s="94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66"/>
      <c r="CH51" s="15"/>
      <c r="CI51" s="24"/>
      <c r="CJ51" s="44"/>
      <c r="CK51" s="45"/>
      <c r="CL51" s="63"/>
      <c r="CM51" s="45"/>
      <c r="CN51" s="45"/>
      <c r="CO51" s="45"/>
      <c r="CP51" s="45"/>
      <c r="CQ51" s="63"/>
      <c r="CR51" s="45"/>
      <c r="CS51" s="45"/>
      <c r="CT51" s="45"/>
      <c r="CU51" s="45"/>
      <c r="CV51" s="63"/>
      <c r="CW51" s="45"/>
      <c r="CX51" s="45"/>
      <c r="CY51" s="45"/>
      <c r="CZ51" s="45"/>
      <c r="DA51" s="63"/>
      <c r="DB51" s="66"/>
    </row>
    <row r="52" spans="2:106" ht="8.25" customHeight="1">
      <c r="B52" s="95">
        <v>3</v>
      </c>
      <c r="C52" s="96"/>
      <c r="D52" s="96"/>
      <c r="E52" s="96"/>
      <c r="F52" s="96"/>
      <c r="G52" s="97"/>
      <c r="H52" s="98"/>
      <c r="I52" s="99"/>
      <c r="J52" s="104"/>
      <c r="K52" s="98"/>
      <c r="L52" s="99"/>
      <c r="M52" s="104"/>
      <c r="N52" s="98"/>
      <c r="O52" s="107"/>
      <c r="P52" s="110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2"/>
      <c r="AW52" s="119"/>
      <c r="AX52" s="120"/>
      <c r="AY52" s="120"/>
      <c r="AZ52" s="120"/>
      <c r="BA52" s="120"/>
      <c r="BB52" s="121"/>
      <c r="BC52" s="44"/>
      <c r="BD52" s="45"/>
      <c r="BE52" s="45"/>
      <c r="BF52" s="45"/>
      <c r="BG52" s="45"/>
      <c r="BH52" s="66"/>
      <c r="BI52" s="94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66"/>
      <c r="CH52" s="15"/>
      <c r="CI52" s="24"/>
      <c r="CJ52" s="44"/>
      <c r="CK52" s="45"/>
      <c r="CL52" s="63"/>
      <c r="CM52" s="45"/>
      <c r="CN52" s="45"/>
      <c r="CO52" s="45"/>
      <c r="CP52" s="45"/>
      <c r="CQ52" s="63"/>
      <c r="CR52" s="45"/>
      <c r="CS52" s="45"/>
      <c r="CT52" s="45"/>
      <c r="CU52" s="45"/>
      <c r="CV52" s="63"/>
      <c r="CW52" s="45"/>
      <c r="CX52" s="45"/>
      <c r="CY52" s="45"/>
      <c r="CZ52" s="45"/>
      <c r="DA52" s="63"/>
      <c r="DB52" s="66"/>
    </row>
    <row r="53" spans="2:106" ht="8.25" customHeight="1">
      <c r="B53" s="95"/>
      <c r="C53" s="96"/>
      <c r="D53" s="96"/>
      <c r="E53" s="96"/>
      <c r="F53" s="96"/>
      <c r="G53" s="100"/>
      <c r="H53" s="26"/>
      <c r="I53" s="101"/>
      <c r="J53" s="105"/>
      <c r="K53" s="26"/>
      <c r="L53" s="101"/>
      <c r="M53" s="105"/>
      <c r="N53" s="26"/>
      <c r="O53" s="108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5"/>
      <c r="AW53" s="122"/>
      <c r="AX53" s="123"/>
      <c r="AY53" s="123"/>
      <c r="AZ53" s="123"/>
      <c r="BA53" s="123"/>
      <c r="BB53" s="124"/>
      <c r="BC53" s="44"/>
      <c r="BD53" s="45"/>
      <c r="BE53" s="45"/>
      <c r="BF53" s="45"/>
      <c r="BG53" s="45"/>
      <c r="BH53" s="66"/>
      <c r="BI53" s="94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66"/>
      <c r="CH53" s="15"/>
      <c r="CI53" s="24"/>
      <c r="CJ53" s="44"/>
      <c r="CK53" s="45">
        <v>10</v>
      </c>
      <c r="CL53" s="63">
        <v>10</v>
      </c>
      <c r="CM53" s="45"/>
      <c r="CN53" s="45"/>
      <c r="CO53" s="45"/>
      <c r="CP53" s="45">
        <v>50</v>
      </c>
      <c r="CQ53" s="63">
        <v>50</v>
      </c>
      <c r="CR53" s="45"/>
      <c r="CS53" s="45"/>
      <c r="CT53" s="45"/>
      <c r="CU53" s="45">
        <v>90</v>
      </c>
      <c r="CV53" s="63">
        <v>90</v>
      </c>
      <c r="CW53" s="45"/>
      <c r="CX53" s="45"/>
      <c r="CY53" s="45"/>
      <c r="CZ53" s="45">
        <v>130</v>
      </c>
      <c r="DA53" s="63">
        <v>130</v>
      </c>
      <c r="DB53" s="66"/>
    </row>
    <row r="54" spans="2:106" ht="8.25" customHeight="1">
      <c r="B54" s="95"/>
      <c r="C54" s="96"/>
      <c r="D54" s="96"/>
      <c r="E54" s="96"/>
      <c r="F54" s="96"/>
      <c r="G54" s="102"/>
      <c r="H54" s="27"/>
      <c r="I54" s="103"/>
      <c r="J54" s="106"/>
      <c r="K54" s="27"/>
      <c r="L54" s="103"/>
      <c r="M54" s="106"/>
      <c r="N54" s="27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8"/>
      <c r="AW54" s="125"/>
      <c r="AX54" s="126"/>
      <c r="AY54" s="126"/>
      <c r="AZ54" s="126"/>
      <c r="BA54" s="126"/>
      <c r="BB54" s="127"/>
      <c r="BC54" s="44"/>
      <c r="BD54" s="45"/>
      <c r="BE54" s="45"/>
      <c r="BF54" s="45"/>
      <c r="BG54" s="45"/>
      <c r="BH54" s="66"/>
      <c r="BI54" s="94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66"/>
      <c r="CH54" s="15"/>
      <c r="CI54" s="24"/>
      <c r="CJ54" s="44"/>
      <c r="CK54" s="45"/>
      <c r="CL54" s="63"/>
      <c r="CM54" s="45"/>
      <c r="CN54" s="45"/>
      <c r="CO54" s="45"/>
      <c r="CP54" s="45"/>
      <c r="CQ54" s="63"/>
      <c r="CR54" s="45"/>
      <c r="CS54" s="45"/>
      <c r="CT54" s="45"/>
      <c r="CU54" s="45"/>
      <c r="CV54" s="63"/>
      <c r="CW54" s="45"/>
      <c r="CX54" s="45"/>
      <c r="CY54" s="45"/>
      <c r="CZ54" s="45"/>
      <c r="DA54" s="63"/>
      <c r="DB54" s="66"/>
    </row>
    <row r="55" spans="2:106" ht="8.25" customHeight="1">
      <c r="B55" s="95">
        <v>4</v>
      </c>
      <c r="C55" s="96"/>
      <c r="D55" s="96"/>
      <c r="E55" s="96"/>
      <c r="F55" s="96"/>
      <c r="G55" s="97"/>
      <c r="H55" s="98"/>
      <c r="I55" s="99"/>
      <c r="J55" s="104"/>
      <c r="K55" s="98"/>
      <c r="L55" s="99"/>
      <c r="M55" s="104"/>
      <c r="N55" s="98"/>
      <c r="O55" s="107"/>
      <c r="P55" s="110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2"/>
      <c r="AW55" s="119"/>
      <c r="AX55" s="120"/>
      <c r="AY55" s="120"/>
      <c r="AZ55" s="120"/>
      <c r="BA55" s="120"/>
      <c r="BB55" s="121"/>
      <c r="BC55" s="44"/>
      <c r="BD55" s="45"/>
      <c r="BE55" s="45"/>
      <c r="BF55" s="45"/>
      <c r="BG55" s="45"/>
      <c r="BH55" s="66"/>
      <c r="BI55" s="94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66"/>
      <c r="CH55" s="15"/>
      <c r="CI55" s="24"/>
      <c r="CJ55" s="44"/>
      <c r="CK55" s="45"/>
      <c r="CL55" s="63"/>
      <c r="CM55" s="45"/>
      <c r="CN55" s="45"/>
      <c r="CO55" s="45"/>
      <c r="CP55" s="45"/>
      <c r="CQ55" s="63"/>
      <c r="CR55" s="45"/>
      <c r="CS55" s="45"/>
      <c r="CT55" s="45"/>
      <c r="CU55" s="45"/>
      <c r="CV55" s="63"/>
      <c r="CW55" s="45"/>
      <c r="CX55" s="45"/>
      <c r="CY55" s="45"/>
      <c r="CZ55" s="45"/>
      <c r="DA55" s="63"/>
      <c r="DB55" s="66"/>
    </row>
    <row r="56" spans="2:106" ht="8.25" customHeight="1">
      <c r="B56" s="95"/>
      <c r="C56" s="96"/>
      <c r="D56" s="96"/>
      <c r="E56" s="96"/>
      <c r="F56" s="96"/>
      <c r="G56" s="100"/>
      <c r="H56" s="26"/>
      <c r="I56" s="101"/>
      <c r="J56" s="105"/>
      <c r="K56" s="26"/>
      <c r="L56" s="101"/>
      <c r="M56" s="105"/>
      <c r="N56" s="26"/>
      <c r="O56" s="108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5"/>
      <c r="AW56" s="122"/>
      <c r="AX56" s="123"/>
      <c r="AY56" s="123"/>
      <c r="AZ56" s="123"/>
      <c r="BA56" s="123"/>
      <c r="BB56" s="124"/>
      <c r="BC56" s="44"/>
      <c r="BD56" s="45"/>
      <c r="BE56" s="45"/>
      <c r="BF56" s="45"/>
      <c r="BG56" s="45"/>
      <c r="BH56" s="66"/>
      <c r="BI56" s="94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66"/>
      <c r="CH56" s="15"/>
      <c r="CI56" s="24"/>
      <c r="CJ56" s="44"/>
      <c r="CK56" s="45">
        <v>11</v>
      </c>
      <c r="CL56" s="63">
        <v>11</v>
      </c>
      <c r="CM56" s="45"/>
      <c r="CN56" s="45"/>
      <c r="CO56" s="45"/>
      <c r="CP56" s="45">
        <v>51</v>
      </c>
      <c r="CQ56" s="63">
        <v>51</v>
      </c>
      <c r="CR56" s="45"/>
      <c r="CS56" s="45"/>
      <c r="CT56" s="45"/>
      <c r="CU56" s="45">
        <v>91</v>
      </c>
      <c r="CV56" s="63">
        <v>91</v>
      </c>
      <c r="CW56" s="45"/>
      <c r="CX56" s="45"/>
      <c r="CY56" s="45"/>
      <c r="CZ56" s="45">
        <v>131</v>
      </c>
      <c r="DA56" s="63">
        <v>131</v>
      </c>
      <c r="DB56" s="66"/>
    </row>
    <row r="57" spans="2:106" ht="8.25" customHeight="1">
      <c r="B57" s="95"/>
      <c r="C57" s="96"/>
      <c r="D57" s="96"/>
      <c r="E57" s="96"/>
      <c r="F57" s="96"/>
      <c r="G57" s="102"/>
      <c r="H57" s="27"/>
      <c r="I57" s="103"/>
      <c r="J57" s="106"/>
      <c r="K57" s="27"/>
      <c r="L57" s="103"/>
      <c r="M57" s="106"/>
      <c r="N57" s="27"/>
      <c r="O57" s="109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8"/>
      <c r="AW57" s="125"/>
      <c r="AX57" s="126"/>
      <c r="AY57" s="126"/>
      <c r="AZ57" s="126"/>
      <c r="BA57" s="126"/>
      <c r="BB57" s="127"/>
      <c r="BC57" s="44"/>
      <c r="BD57" s="45"/>
      <c r="BE57" s="45"/>
      <c r="BF57" s="45"/>
      <c r="BG57" s="45"/>
      <c r="BH57" s="66"/>
      <c r="BI57" s="94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66"/>
      <c r="CH57" s="15"/>
      <c r="CI57" s="24"/>
      <c r="CJ57" s="44"/>
      <c r="CK57" s="45"/>
      <c r="CL57" s="63"/>
      <c r="CM57" s="45"/>
      <c r="CN57" s="45"/>
      <c r="CO57" s="45"/>
      <c r="CP57" s="45"/>
      <c r="CQ57" s="63"/>
      <c r="CR57" s="45"/>
      <c r="CS57" s="45"/>
      <c r="CT57" s="45"/>
      <c r="CU57" s="45"/>
      <c r="CV57" s="63"/>
      <c r="CW57" s="45"/>
      <c r="CX57" s="45"/>
      <c r="CY57" s="45"/>
      <c r="CZ57" s="45"/>
      <c r="DA57" s="63"/>
      <c r="DB57" s="66"/>
    </row>
    <row r="58" spans="2:106" ht="8.25" customHeight="1">
      <c r="B58" s="95">
        <v>5</v>
      </c>
      <c r="C58" s="96"/>
      <c r="D58" s="96"/>
      <c r="E58" s="96"/>
      <c r="F58" s="96"/>
      <c r="G58" s="97"/>
      <c r="H58" s="98"/>
      <c r="I58" s="99"/>
      <c r="J58" s="104"/>
      <c r="K58" s="98"/>
      <c r="L58" s="99"/>
      <c r="M58" s="104"/>
      <c r="N58" s="98"/>
      <c r="O58" s="107"/>
      <c r="P58" s="110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2"/>
      <c r="AW58" s="119"/>
      <c r="AX58" s="120"/>
      <c r="AY58" s="120"/>
      <c r="AZ58" s="120"/>
      <c r="BA58" s="120"/>
      <c r="BB58" s="121"/>
      <c r="BC58" s="44"/>
      <c r="BD58" s="45"/>
      <c r="BE58" s="45"/>
      <c r="BF58" s="45"/>
      <c r="BG58" s="45"/>
      <c r="BH58" s="66"/>
      <c r="BI58" s="94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66"/>
      <c r="CH58" s="15"/>
      <c r="CI58" s="24"/>
      <c r="CJ58" s="44"/>
      <c r="CK58" s="45"/>
      <c r="CL58" s="63"/>
      <c r="CM58" s="45"/>
      <c r="CN58" s="45"/>
      <c r="CO58" s="45"/>
      <c r="CP58" s="45"/>
      <c r="CQ58" s="63"/>
      <c r="CR58" s="45"/>
      <c r="CS58" s="45"/>
      <c r="CT58" s="45"/>
      <c r="CU58" s="45"/>
      <c r="CV58" s="63"/>
      <c r="CW58" s="45"/>
      <c r="CX58" s="45"/>
      <c r="CY58" s="45"/>
      <c r="CZ58" s="45"/>
      <c r="DA58" s="63"/>
      <c r="DB58" s="66"/>
    </row>
    <row r="59" spans="2:106" ht="8.25" customHeight="1">
      <c r="B59" s="95"/>
      <c r="C59" s="96"/>
      <c r="D59" s="96"/>
      <c r="E59" s="96"/>
      <c r="F59" s="96"/>
      <c r="G59" s="100"/>
      <c r="H59" s="26"/>
      <c r="I59" s="101"/>
      <c r="J59" s="105"/>
      <c r="K59" s="26"/>
      <c r="L59" s="101"/>
      <c r="M59" s="105"/>
      <c r="N59" s="26"/>
      <c r="O59" s="108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5"/>
      <c r="AW59" s="122"/>
      <c r="AX59" s="123"/>
      <c r="AY59" s="123"/>
      <c r="AZ59" s="123"/>
      <c r="BA59" s="123"/>
      <c r="BB59" s="124"/>
      <c r="BC59" s="44"/>
      <c r="BD59" s="45"/>
      <c r="BE59" s="45"/>
      <c r="BF59" s="45"/>
      <c r="BG59" s="45"/>
      <c r="BH59" s="66"/>
      <c r="BI59" s="94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66"/>
      <c r="CH59" s="15"/>
      <c r="CI59" s="24"/>
      <c r="CJ59" s="44"/>
      <c r="CK59" s="45">
        <v>12</v>
      </c>
      <c r="CL59" s="63">
        <v>12</v>
      </c>
      <c r="CM59" s="45"/>
      <c r="CN59" s="45"/>
      <c r="CO59" s="45"/>
      <c r="CP59" s="45">
        <v>52</v>
      </c>
      <c r="CQ59" s="63">
        <v>52</v>
      </c>
      <c r="CR59" s="45"/>
      <c r="CS59" s="45"/>
      <c r="CT59" s="45"/>
      <c r="CU59" s="45">
        <v>92</v>
      </c>
      <c r="CV59" s="63">
        <v>92</v>
      </c>
      <c r="CW59" s="45"/>
      <c r="CX59" s="45"/>
      <c r="CY59" s="45"/>
      <c r="CZ59" s="45">
        <v>132</v>
      </c>
      <c r="DA59" s="63">
        <v>132</v>
      </c>
      <c r="DB59" s="66"/>
    </row>
    <row r="60" spans="2:106" ht="8.25" customHeight="1">
      <c r="B60" s="95"/>
      <c r="C60" s="96"/>
      <c r="D60" s="96"/>
      <c r="E60" s="96"/>
      <c r="F60" s="96"/>
      <c r="G60" s="102"/>
      <c r="H60" s="27"/>
      <c r="I60" s="103"/>
      <c r="J60" s="106"/>
      <c r="K60" s="27"/>
      <c r="L60" s="103"/>
      <c r="M60" s="106"/>
      <c r="N60" s="27"/>
      <c r="O60" s="109"/>
      <c r="P60" s="116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8"/>
      <c r="AW60" s="125"/>
      <c r="AX60" s="126"/>
      <c r="AY60" s="126"/>
      <c r="AZ60" s="126"/>
      <c r="BA60" s="126"/>
      <c r="BB60" s="127"/>
      <c r="BC60" s="44"/>
      <c r="BD60" s="45"/>
      <c r="BE60" s="45"/>
      <c r="BF60" s="45"/>
      <c r="BG60" s="45"/>
      <c r="BH60" s="66"/>
      <c r="BI60" s="94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66"/>
      <c r="CH60" s="15"/>
      <c r="CI60" s="24"/>
      <c r="CJ60" s="44"/>
      <c r="CK60" s="45"/>
      <c r="CL60" s="63"/>
      <c r="CM60" s="45"/>
      <c r="CN60" s="45"/>
      <c r="CO60" s="45"/>
      <c r="CP60" s="45"/>
      <c r="CQ60" s="63"/>
      <c r="CR60" s="45"/>
      <c r="CS60" s="45"/>
      <c r="CT60" s="45"/>
      <c r="CU60" s="45"/>
      <c r="CV60" s="63"/>
      <c r="CW60" s="45"/>
      <c r="CX60" s="45"/>
      <c r="CY60" s="45"/>
      <c r="CZ60" s="45"/>
      <c r="DA60" s="63"/>
      <c r="DB60" s="66"/>
    </row>
    <row r="61" spans="2:106" ht="8.25" customHeight="1">
      <c r="B61" s="95">
        <v>6</v>
      </c>
      <c r="C61" s="96"/>
      <c r="D61" s="96"/>
      <c r="E61" s="96"/>
      <c r="F61" s="96"/>
      <c r="G61" s="97"/>
      <c r="H61" s="98"/>
      <c r="I61" s="99"/>
      <c r="J61" s="104"/>
      <c r="K61" s="98"/>
      <c r="L61" s="99"/>
      <c r="M61" s="104"/>
      <c r="N61" s="98"/>
      <c r="O61" s="107"/>
      <c r="P61" s="110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2"/>
      <c r="AW61" s="119"/>
      <c r="AX61" s="120"/>
      <c r="AY61" s="120"/>
      <c r="AZ61" s="120"/>
      <c r="BA61" s="120"/>
      <c r="BB61" s="121"/>
      <c r="BC61" s="44"/>
      <c r="BD61" s="45"/>
      <c r="BE61" s="45"/>
      <c r="BF61" s="45"/>
      <c r="BG61" s="45"/>
      <c r="BH61" s="66"/>
      <c r="BI61" s="94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66"/>
      <c r="CH61" s="15"/>
      <c r="CI61" s="24"/>
      <c r="CJ61" s="44"/>
      <c r="CK61" s="45"/>
      <c r="CL61" s="63"/>
      <c r="CM61" s="45"/>
      <c r="CN61" s="45"/>
      <c r="CO61" s="45"/>
      <c r="CP61" s="45"/>
      <c r="CQ61" s="63"/>
      <c r="CR61" s="45"/>
      <c r="CS61" s="45"/>
      <c r="CT61" s="45"/>
      <c r="CU61" s="45"/>
      <c r="CV61" s="63"/>
      <c r="CW61" s="45"/>
      <c r="CX61" s="45"/>
      <c r="CY61" s="45"/>
      <c r="CZ61" s="45"/>
      <c r="DA61" s="63"/>
      <c r="DB61" s="66"/>
    </row>
    <row r="62" spans="2:106" ht="8.25" customHeight="1">
      <c r="B62" s="95"/>
      <c r="C62" s="96"/>
      <c r="D62" s="96"/>
      <c r="E62" s="96"/>
      <c r="F62" s="96"/>
      <c r="G62" s="100"/>
      <c r="H62" s="26"/>
      <c r="I62" s="101"/>
      <c r="J62" s="105"/>
      <c r="K62" s="26"/>
      <c r="L62" s="101"/>
      <c r="M62" s="105"/>
      <c r="N62" s="26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5"/>
      <c r="AW62" s="122"/>
      <c r="AX62" s="123"/>
      <c r="AY62" s="123"/>
      <c r="AZ62" s="123"/>
      <c r="BA62" s="123"/>
      <c r="BB62" s="124"/>
      <c r="BC62" s="44"/>
      <c r="BD62" s="45"/>
      <c r="BE62" s="45"/>
      <c r="BF62" s="45"/>
      <c r="BG62" s="45"/>
      <c r="BH62" s="66"/>
      <c r="BI62" s="94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66"/>
      <c r="CH62" s="15"/>
      <c r="CI62" s="24"/>
      <c r="CJ62" s="44"/>
      <c r="CK62" s="45">
        <v>13</v>
      </c>
      <c r="CL62" s="63">
        <v>13</v>
      </c>
      <c r="CM62" s="45"/>
      <c r="CN62" s="45"/>
      <c r="CO62" s="45"/>
      <c r="CP62" s="45">
        <v>53</v>
      </c>
      <c r="CQ62" s="63">
        <v>53</v>
      </c>
      <c r="CR62" s="45"/>
      <c r="CS62" s="45"/>
      <c r="CT62" s="45"/>
      <c r="CU62" s="45">
        <v>93</v>
      </c>
      <c r="CV62" s="63">
        <v>93</v>
      </c>
      <c r="CW62" s="45"/>
      <c r="CX62" s="45"/>
      <c r="CY62" s="45"/>
      <c r="CZ62" s="45">
        <v>133</v>
      </c>
      <c r="DA62" s="63">
        <v>133</v>
      </c>
      <c r="DB62" s="66"/>
    </row>
    <row r="63" spans="2:106" ht="8.25" customHeight="1">
      <c r="B63" s="95"/>
      <c r="C63" s="96"/>
      <c r="D63" s="96"/>
      <c r="E63" s="96"/>
      <c r="F63" s="96"/>
      <c r="G63" s="102"/>
      <c r="H63" s="27"/>
      <c r="I63" s="103"/>
      <c r="J63" s="106"/>
      <c r="K63" s="27"/>
      <c r="L63" s="103"/>
      <c r="M63" s="106"/>
      <c r="N63" s="27"/>
      <c r="O63" s="109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25"/>
      <c r="AX63" s="126"/>
      <c r="AY63" s="126"/>
      <c r="AZ63" s="126"/>
      <c r="BA63" s="126"/>
      <c r="BB63" s="127"/>
      <c r="BC63" s="44"/>
      <c r="BD63" s="45"/>
      <c r="BE63" s="45"/>
      <c r="BF63" s="45"/>
      <c r="BG63" s="45"/>
      <c r="BH63" s="66"/>
      <c r="BI63" s="94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66"/>
      <c r="CH63" s="15"/>
      <c r="CI63" s="24"/>
      <c r="CJ63" s="44"/>
      <c r="CK63" s="45"/>
      <c r="CL63" s="63"/>
      <c r="CM63" s="45"/>
      <c r="CN63" s="45"/>
      <c r="CO63" s="45"/>
      <c r="CP63" s="45"/>
      <c r="CQ63" s="63"/>
      <c r="CR63" s="45"/>
      <c r="CS63" s="45"/>
      <c r="CT63" s="45"/>
      <c r="CU63" s="45"/>
      <c r="CV63" s="63"/>
      <c r="CW63" s="45"/>
      <c r="CX63" s="45"/>
      <c r="CY63" s="45"/>
      <c r="CZ63" s="45"/>
      <c r="DA63" s="63"/>
      <c r="DB63" s="66"/>
    </row>
    <row r="64" spans="2:106" ht="8.25" customHeight="1">
      <c r="B64" s="95">
        <v>7</v>
      </c>
      <c r="C64" s="96"/>
      <c r="D64" s="96"/>
      <c r="E64" s="96"/>
      <c r="F64" s="96"/>
      <c r="G64" s="97"/>
      <c r="H64" s="98"/>
      <c r="I64" s="99"/>
      <c r="J64" s="104"/>
      <c r="K64" s="98"/>
      <c r="L64" s="99"/>
      <c r="M64" s="104"/>
      <c r="N64" s="98"/>
      <c r="O64" s="107"/>
      <c r="P64" s="110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9"/>
      <c r="AX64" s="120"/>
      <c r="AY64" s="120"/>
      <c r="AZ64" s="120"/>
      <c r="BA64" s="120"/>
      <c r="BB64" s="121"/>
      <c r="BC64" s="44"/>
      <c r="BD64" s="45"/>
      <c r="BE64" s="45"/>
      <c r="BF64" s="45"/>
      <c r="BG64" s="45"/>
      <c r="BH64" s="66"/>
      <c r="BI64" s="94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66"/>
      <c r="CH64" s="15"/>
      <c r="CI64" s="24"/>
      <c r="CJ64" s="44"/>
      <c r="CK64" s="45"/>
      <c r="CL64" s="63"/>
      <c r="CM64" s="45"/>
      <c r="CN64" s="45"/>
      <c r="CO64" s="45"/>
      <c r="CP64" s="45"/>
      <c r="CQ64" s="63"/>
      <c r="CR64" s="45"/>
      <c r="CS64" s="45"/>
      <c r="CT64" s="45"/>
      <c r="CU64" s="45"/>
      <c r="CV64" s="63"/>
      <c r="CW64" s="45"/>
      <c r="CX64" s="45"/>
      <c r="CY64" s="45"/>
      <c r="CZ64" s="45"/>
      <c r="DA64" s="63"/>
      <c r="DB64" s="66"/>
    </row>
    <row r="65" spans="2:106" ht="8.25" customHeight="1">
      <c r="B65" s="95"/>
      <c r="C65" s="96"/>
      <c r="D65" s="96"/>
      <c r="E65" s="96"/>
      <c r="F65" s="96"/>
      <c r="G65" s="100"/>
      <c r="H65" s="26"/>
      <c r="I65" s="101"/>
      <c r="J65" s="105"/>
      <c r="K65" s="26"/>
      <c r="L65" s="101"/>
      <c r="M65" s="105"/>
      <c r="N65" s="26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5"/>
      <c r="AW65" s="122"/>
      <c r="AX65" s="123"/>
      <c r="AY65" s="123"/>
      <c r="AZ65" s="123"/>
      <c r="BA65" s="123"/>
      <c r="BB65" s="124"/>
      <c r="BC65" s="44"/>
      <c r="BD65" s="45"/>
      <c r="BE65" s="45"/>
      <c r="BF65" s="45"/>
      <c r="BG65" s="45"/>
      <c r="BH65" s="66"/>
      <c r="BI65" s="94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66"/>
      <c r="CH65" s="15"/>
      <c r="CI65" s="24"/>
      <c r="CJ65" s="44"/>
      <c r="CK65" s="45">
        <v>14</v>
      </c>
      <c r="CL65" s="63">
        <v>14</v>
      </c>
      <c r="CM65" s="45"/>
      <c r="CN65" s="45"/>
      <c r="CO65" s="45"/>
      <c r="CP65" s="45">
        <v>54</v>
      </c>
      <c r="CQ65" s="63">
        <v>54</v>
      </c>
      <c r="CR65" s="45"/>
      <c r="CS65" s="45"/>
      <c r="CT65" s="45"/>
      <c r="CU65" s="45">
        <v>94</v>
      </c>
      <c r="CV65" s="63">
        <v>94</v>
      </c>
      <c r="CW65" s="45"/>
      <c r="CX65" s="45"/>
      <c r="CY65" s="45"/>
      <c r="CZ65" s="45">
        <v>134</v>
      </c>
      <c r="DA65" s="63">
        <v>134</v>
      </c>
      <c r="DB65" s="66"/>
    </row>
    <row r="66" spans="2:106" ht="8.25" customHeight="1">
      <c r="B66" s="95"/>
      <c r="C66" s="96"/>
      <c r="D66" s="96"/>
      <c r="E66" s="96"/>
      <c r="F66" s="96"/>
      <c r="G66" s="102"/>
      <c r="H66" s="27"/>
      <c r="I66" s="103"/>
      <c r="J66" s="106"/>
      <c r="K66" s="27"/>
      <c r="L66" s="103"/>
      <c r="M66" s="106"/>
      <c r="N66" s="27"/>
      <c r="O66" s="109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8"/>
      <c r="AW66" s="125"/>
      <c r="AX66" s="126"/>
      <c r="AY66" s="126"/>
      <c r="AZ66" s="126"/>
      <c r="BA66" s="126"/>
      <c r="BB66" s="127"/>
      <c r="BC66" s="44"/>
      <c r="BD66" s="45"/>
      <c r="BE66" s="45"/>
      <c r="BF66" s="45"/>
      <c r="BG66" s="45"/>
      <c r="BH66" s="66"/>
      <c r="BI66" s="94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66"/>
      <c r="CH66" s="15"/>
      <c r="CI66" s="24"/>
      <c r="CJ66" s="44"/>
      <c r="CK66" s="45"/>
      <c r="CL66" s="63"/>
      <c r="CM66" s="45"/>
      <c r="CN66" s="45"/>
      <c r="CO66" s="45"/>
      <c r="CP66" s="45"/>
      <c r="CQ66" s="63"/>
      <c r="CR66" s="45"/>
      <c r="CS66" s="45"/>
      <c r="CT66" s="45"/>
      <c r="CU66" s="45"/>
      <c r="CV66" s="63"/>
      <c r="CW66" s="45"/>
      <c r="CX66" s="45"/>
      <c r="CY66" s="45"/>
      <c r="CZ66" s="45"/>
      <c r="DA66" s="63"/>
      <c r="DB66" s="66"/>
    </row>
    <row r="67" spans="2:106" ht="8.25" customHeight="1">
      <c r="B67" s="95">
        <v>8</v>
      </c>
      <c r="C67" s="96"/>
      <c r="D67" s="96"/>
      <c r="E67" s="96"/>
      <c r="F67" s="96"/>
      <c r="G67" s="97"/>
      <c r="H67" s="98"/>
      <c r="I67" s="99"/>
      <c r="J67" s="104"/>
      <c r="K67" s="98"/>
      <c r="L67" s="99"/>
      <c r="M67" s="104"/>
      <c r="N67" s="98"/>
      <c r="O67" s="107"/>
      <c r="P67" s="110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2"/>
      <c r="AW67" s="119"/>
      <c r="AX67" s="120"/>
      <c r="AY67" s="120"/>
      <c r="AZ67" s="120"/>
      <c r="BA67" s="120"/>
      <c r="BB67" s="121"/>
      <c r="BC67" s="44"/>
      <c r="BD67" s="45"/>
      <c r="BE67" s="45"/>
      <c r="BF67" s="45"/>
      <c r="BG67" s="45"/>
      <c r="BH67" s="66"/>
      <c r="BI67" s="94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66"/>
      <c r="CH67" s="15"/>
      <c r="CI67" s="24"/>
      <c r="CJ67" s="44"/>
      <c r="CK67" s="45"/>
      <c r="CL67" s="63"/>
      <c r="CM67" s="45"/>
      <c r="CN67" s="45"/>
      <c r="CO67" s="45"/>
      <c r="CP67" s="45"/>
      <c r="CQ67" s="63"/>
      <c r="CR67" s="45"/>
      <c r="CS67" s="45"/>
      <c r="CT67" s="45"/>
      <c r="CU67" s="45"/>
      <c r="CV67" s="63"/>
      <c r="CW67" s="45"/>
      <c r="CX67" s="45"/>
      <c r="CY67" s="45"/>
      <c r="CZ67" s="45"/>
      <c r="DA67" s="63"/>
      <c r="DB67" s="66"/>
    </row>
    <row r="68" spans="2:106" ht="8.25" customHeight="1">
      <c r="B68" s="95"/>
      <c r="C68" s="96"/>
      <c r="D68" s="96"/>
      <c r="E68" s="96"/>
      <c r="F68" s="96"/>
      <c r="G68" s="100"/>
      <c r="H68" s="26"/>
      <c r="I68" s="101"/>
      <c r="J68" s="105"/>
      <c r="K68" s="26"/>
      <c r="L68" s="101"/>
      <c r="M68" s="105"/>
      <c r="N68" s="26"/>
      <c r="O68" s="108"/>
      <c r="P68" s="113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5"/>
      <c r="AW68" s="122"/>
      <c r="AX68" s="123"/>
      <c r="AY68" s="123"/>
      <c r="AZ68" s="123"/>
      <c r="BA68" s="123"/>
      <c r="BB68" s="124"/>
      <c r="BC68" s="44"/>
      <c r="BD68" s="45"/>
      <c r="BE68" s="45"/>
      <c r="BF68" s="45"/>
      <c r="BG68" s="45"/>
      <c r="BH68" s="66"/>
      <c r="BI68" s="94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66"/>
      <c r="CH68" s="15"/>
      <c r="CI68" s="24"/>
      <c r="CJ68" s="44"/>
      <c r="CK68" s="45">
        <v>15</v>
      </c>
      <c r="CL68" s="63">
        <v>15</v>
      </c>
      <c r="CM68" s="45"/>
      <c r="CN68" s="45"/>
      <c r="CO68" s="45"/>
      <c r="CP68" s="45">
        <v>55</v>
      </c>
      <c r="CQ68" s="63">
        <v>55</v>
      </c>
      <c r="CR68" s="45"/>
      <c r="CS68" s="45"/>
      <c r="CT68" s="45"/>
      <c r="CU68" s="45">
        <v>95</v>
      </c>
      <c r="CV68" s="63">
        <v>95</v>
      </c>
      <c r="CW68" s="45"/>
      <c r="CX68" s="45"/>
      <c r="CY68" s="45"/>
      <c r="CZ68" s="45">
        <v>135</v>
      </c>
      <c r="DA68" s="63">
        <v>135</v>
      </c>
      <c r="DB68" s="66"/>
    </row>
    <row r="69" spans="2:106" ht="8.25" customHeight="1">
      <c r="B69" s="95"/>
      <c r="C69" s="96"/>
      <c r="D69" s="96"/>
      <c r="E69" s="96"/>
      <c r="F69" s="96"/>
      <c r="G69" s="102"/>
      <c r="H69" s="27"/>
      <c r="I69" s="103"/>
      <c r="J69" s="106"/>
      <c r="K69" s="27"/>
      <c r="L69" s="103"/>
      <c r="M69" s="106"/>
      <c r="N69" s="27"/>
      <c r="O69" s="109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8"/>
      <c r="AW69" s="125"/>
      <c r="AX69" s="126"/>
      <c r="AY69" s="126"/>
      <c r="AZ69" s="126"/>
      <c r="BA69" s="126"/>
      <c r="BB69" s="127"/>
      <c r="BC69" s="44"/>
      <c r="BD69" s="45"/>
      <c r="BE69" s="45"/>
      <c r="BF69" s="45"/>
      <c r="BG69" s="45"/>
      <c r="BH69" s="66"/>
      <c r="BI69" s="9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66"/>
      <c r="CH69" s="15"/>
      <c r="CI69" s="24"/>
      <c r="CJ69" s="44"/>
      <c r="CK69" s="45"/>
      <c r="CL69" s="63"/>
      <c r="CM69" s="45"/>
      <c r="CN69" s="45"/>
      <c r="CO69" s="45"/>
      <c r="CP69" s="45"/>
      <c r="CQ69" s="63"/>
      <c r="CR69" s="45"/>
      <c r="CS69" s="45"/>
      <c r="CT69" s="45"/>
      <c r="CU69" s="45"/>
      <c r="CV69" s="63"/>
      <c r="CW69" s="45"/>
      <c r="CX69" s="45"/>
      <c r="CY69" s="45"/>
      <c r="CZ69" s="45"/>
      <c r="DA69" s="63"/>
      <c r="DB69" s="66"/>
    </row>
    <row r="70" spans="2:106" ht="8.25" customHeight="1">
      <c r="B70" s="95">
        <v>9</v>
      </c>
      <c r="C70" s="96"/>
      <c r="D70" s="96"/>
      <c r="E70" s="96"/>
      <c r="F70" s="96"/>
      <c r="G70" s="97"/>
      <c r="H70" s="98"/>
      <c r="I70" s="99"/>
      <c r="J70" s="104"/>
      <c r="K70" s="98"/>
      <c r="L70" s="99"/>
      <c r="M70" s="104"/>
      <c r="N70" s="98"/>
      <c r="O70" s="107"/>
      <c r="P70" s="110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2"/>
      <c r="AW70" s="119"/>
      <c r="AX70" s="120"/>
      <c r="AY70" s="120"/>
      <c r="AZ70" s="120"/>
      <c r="BA70" s="120"/>
      <c r="BB70" s="121"/>
      <c r="BC70" s="44"/>
      <c r="BD70" s="45"/>
      <c r="BE70" s="45"/>
      <c r="BF70" s="45"/>
      <c r="BG70" s="45"/>
      <c r="BH70" s="66"/>
      <c r="BI70" s="94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66"/>
      <c r="CH70" s="15"/>
      <c r="CI70" s="24"/>
      <c r="CJ70" s="44"/>
      <c r="CK70" s="45"/>
      <c r="CL70" s="63"/>
      <c r="CM70" s="45"/>
      <c r="CN70" s="45"/>
      <c r="CO70" s="45"/>
      <c r="CP70" s="45"/>
      <c r="CQ70" s="63"/>
      <c r="CR70" s="45"/>
      <c r="CS70" s="45"/>
      <c r="CT70" s="45"/>
      <c r="CU70" s="45"/>
      <c r="CV70" s="63"/>
      <c r="CW70" s="45"/>
      <c r="CX70" s="45"/>
      <c r="CY70" s="45"/>
      <c r="CZ70" s="45"/>
      <c r="DA70" s="63"/>
      <c r="DB70" s="66"/>
    </row>
    <row r="71" spans="2:106" ht="8.25" customHeight="1">
      <c r="B71" s="95"/>
      <c r="C71" s="96"/>
      <c r="D71" s="96"/>
      <c r="E71" s="96"/>
      <c r="F71" s="96"/>
      <c r="G71" s="100"/>
      <c r="H71" s="26"/>
      <c r="I71" s="101"/>
      <c r="J71" s="105"/>
      <c r="K71" s="26"/>
      <c r="L71" s="101"/>
      <c r="M71" s="105"/>
      <c r="N71" s="26"/>
      <c r="O71" s="108"/>
      <c r="P71" s="113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  <c r="AW71" s="122"/>
      <c r="AX71" s="123"/>
      <c r="AY71" s="123"/>
      <c r="AZ71" s="123"/>
      <c r="BA71" s="123"/>
      <c r="BB71" s="124"/>
      <c r="BC71" s="44"/>
      <c r="BD71" s="45"/>
      <c r="BE71" s="45"/>
      <c r="BF71" s="45"/>
      <c r="BG71" s="45"/>
      <c r="BH71" s="66"/>
      <c r="BI71" s="94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66"/>
      <c r="CH71" s="15"/>
      <c r="CI71" s="24"/>
      <c r="CJ71" s="44"/>
      <c r="CK71" s="45">
        <v>16</v>
      </c>
      <c r="CL71" s="63">
        <v>16</v>
      </c>
      <c r="CM71" s="45"/>
      <c r="CN71" s="45"/>
      <c r="CO71" s="45"/>
      <c r="CP71" s="45">
        <v>56</v>
      </c>
      <c r="CQ71" s="63">
        <v>56</v>
      </c>
      <c r="CR71" s="45"/>
      <c r="CS71" s="45"/>
      <c r="CT71" s="45"/>
      <c r="CU71" s="45">
        <v>96</v>
      </c>
      <c r="CV71" s="63">
        <v>96</v>
      </c>
      <c r="CW71" s="45"/>
      <c r="CX71" s="45"/>
      <c r="CY71" s="45"/>
      <c r="CZ71" s="45">
        <v>136</v>
      </c>
      <c r="DA71" s="63">
        <v>136</v>
      </c>
      <c r="DB71" s="66"/>
    </row>
    <row r="72" spans="2:106" ht="8.25" customHeight="1">
      <c r="B72" s="95"/>
      <c r="C72" s="96"/>
      <c r="D72" s="96"/>
      <c r="E72" s="96"/>
      <c r="F72" s="96"/>
      <c r="G72" s="102"/>
      <c r="H72" s="27"/>
      <c r="I72" s="103"/>
      <c r="J72" s="106"/>
      <c r="K72" s="27"/>
      <c r="L72" s="103"/>
      <c r="M72" s="106"/>
      <c r="N72" s="27"/>
      <c r="O72" s="109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25"/>
      <c r="AX72" s="126"/>
      <c r="AY72" s="126"/>
      <c r="AZ72" s="126"/>
      <c r="BA72" s="126"/>
      <c r="BB72" s="127"/>
      <c r="BC72" s="44"/>
      <c r="BD72" s="45"/>
      <c r="BE72" s="45"/>
      <c r="BF72" s="45"/>
      <c r="BG72" s="45"/>
      <c r="BH72" s="66"/>
      <c r="BI72" s="94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66"/>
      <c r="CH72" s="15"/>
      <c r="CI72" s="24"/>
      <c r="CJ72" s="44"/>
      <c r="CK72" s="45"/>
      <c r="CL72" s="63"/>
      <c r="CM72" s="45"/>
      <c r="CN72" s="45"/>
      <c r="CO72" s="45"/>
      <c r="CP72" s="45"/>
      <c r="CQ72" s="63"/>
      <c r="CR72" s="45"/>
      <c r="CS72" s="45"/>
      <c r="CT72" s="45"/>
      <c r="CU72" s="45"/>
      <c r="CV72" s="63"/>
      <c r="CW72" s="45"/>
      <c r="CX72" s="45"/>
      <c r="CY72" s="45"/>
      <c r="CZ72" s="45"/>
      <c r="DA72" s="63"/>
      <c r="DB72" s="66"/>
    </row>
    <row r="73" spans="2:106" ht="8.25" customHeight="1">
      <c r="B73" s="95">
        <v>10</v>
      </c>
      <c r="C73" s="96"/>
      <c r="D73" s="96"/>
      <c r="E73" s="96"/>
      <c r="F73" s="96"/>
      <c r="G73" s="97"/>
      <c r="H73" s="98"/>
      <c r="I73" s="99"/>
      <c r="J73" s="104"/>
      <c r="K73" s="98"/>
      <c r="L73" s="99"/>
      <c r="M73" s="104"/>
      <c r="N73" s="98"/>
      <c r="O73" s="107"/>
      <c r="P73" s="110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2"/>
      <c r="AW73" s="119"/>
      <c r="AX73" s="120"/>
      <c r="AY73" s="120"/>
      <c r="AZ73" s="120"/>
      <c r="BA73" s="120"/>
      <c r="BB73" s="121"/>
      <c r="BC73" s="44"/>
      <c r="BD73" s="45"/>
      <c r="BE73" s="45"/>
      <c r="BF73" s="45"/>
      <c r="BG73" s="45"/>
      <c r="BH73" s="66"/>
      <c r="BI73" s="9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66"/>
      <c r="CH73" s="15"/>
      <c r="CI73" s="24"/>
      <c r="CJ73" s="44"/>
      <c r="CK73" s="45"/>
      <c r="CL73" s="63"/>
      <c r="CM73" s="45"/>
      <c r="CN73" s="45"/>
      <c r="CO73" s="45"/>
      <c r="CP73" s="45"/>
      <c r="CQ73" s="63"/>
      <c r="CR73" s="45"/>
      <c r="CS73" s="45"/>
      <c r="CT73" s="45"/>
      <c r="CU73" s="45"/>
      <c r="CV73" s="63"/>
      <c r="CW73" s="45"/>
      <c r="CX73" s="45"/>
      <c r="CY73" s="45"/>
      <c r="CZ73" s="45"/>
      <c r="DA73" s="63"/>
      <c r="DB73" s="66"/>
    </row>
    <row r="74" spans="2:106" ht="8.25" customHeight="1">
      <c r="B74" s="95"/>
      <c r="C74" s="96"/>
      <c r="D74" s="96"/>
      <c r="E74" s="96"/>
      <c r="F74" s="96"/>
      <c r="G74" s="100"/>
      <c r="H74" s="26"/>
      <c r="I74" s="101"/>
      <c r="J74" s="105"/>
      <c r="K74" s="26"/>
      <c r="L74" s="101"/>
      <c r="M74" s="105"/>
      <c r="N74" s="26"/>
      <c r="O74" s="108"/>
      <c r="P74" s="113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5"/>
      <c r="AW74" s="122"/>
      <c r="AX74" s="123"/>
      <c r="AY74" s="123"/>
      <c r="AZ74" s="123"/>
      <c r="BA74" s="123"/>
      <c r="BB74" s="124"/>
      <c r="BC74" s="44"/>
      <c r="BD74" s="45"/>
      <c r="BE74" s="45"/>
      <c r="BF74" s="45"/>
      <c r="BG74" s="45"/>
      <c r="BH74" s="66"/>
      <c r="BI74" s="94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66"/>
      <c r="CH74" s="15"/>
      <c r="CI74" s="24"/>
      <c r="CJ74" s="44"/>
      <c r="CK74" s="45">
        <v>17</v>
      </c>
      <c r="CL74" s="63">
        <v>17</v>
      </c>
      <c r="CM74" s="45"/>
      <c r="CN74" s="45"/>
      <c r="CO74" s="45"/>
      <c r="CP74" s="45">
        <v>57</v>
      </c>
      <c r="CQ74" s="63">
        <v>57</v>
      </c>
      <c r="CR74" s="45"/>
      <c r="CS74" s="45"/>
      <c r="CT74" s="45"/>
      <c r="CU74" s="45">
        <v>97</v>
      </c>
      <c r="CV74" s="63">
        <v>97</v>
      </c>
      <c r="CW74" s="45"/>
      <c r="CX74" s="45"/>
      <c r="CY74" s="45"/>
      <c r="CZ74" s="45">
        <v>137</v>
      </c>
      <c r="DA74" s="63">
        <v>137</v>
      </c>
      <c r="DB74" s="66"/>
    </row>
    <row r="75" spans="2:106" ht="8.25" customHeight="1">
      <c r="B75" s="95"/>
      <c r="C75" s="96"/>
      <c r="D75" s="96"/>
      <c r="E75" s="96"/>
      <c r="F75" s="96"/>
      <c r="G75" s="102"/>
      <c r="H75" s="27"/>
      <c r="I75" s="103"/>
      <c r="J75" s="106"/>
      <c r="K75" s="27"/>
      <c r="L75" s="103"/>
      <c r="M75" s="106"/>
      <c r="N75" s="27"/>
      <c r="O75" s="109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5"/>
      <c r="AX75" s="126"/>
      <c r="AY75" s="126"/>
      <c r="AZ75" s="126"/>
      <c r="BA75" s="126"/>
      <c r="BB75" s="127"/>
      <c r="BC75" s="44"/>
      <c r="BD75" s="45"/>
      <c r="BE75" s="45"/>
      <c r="BF75" s="45"/>
      <c r="BG75" s="45"/>
      <c r="BH75" s="66"/>
      <c r="BI75" s="94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66"/>
      <c r="CH75" s="15"/>
      <c r="CI75" s="24"/>
      <c r="CJ75" s="44"/>
      <c r="CK75" s="45"/>
      <c r="CL75" s="63"/>
      <c r="CM75" s="45"/>
      <c r="CN75" s="45"/>
      <c r="CO75" s="45"/>
      <c r="CP75" s="45"/>
      <c r="CQ75" s="63"/>
      <c r="CR75" s="45"/>
      <c r="CS75" s="45"/>
      <c r="CT75" s="45"/>
      <c r="CU75" s="45"/>
      <c r="CV75" s="63"/>
      <c r="CW75" s="45"/>
      <c r="CX75" s="45"/>
      <c r="CY75" s="45"/>
      <c r="CZ75" s="45"/>
      <c r="DA75" s="63"/>
      <c r="DB75" s="66"/>
    </row>
    <row r="76" spans="2:106" ht="8.25" customHeight="1">
      <c r="B76" s="95">
        <v>11</v>
      </c>
      <c r="C76" s="96"/>
      <c r="D76" s="96"/>
      <c r="E76" s="96"/>
      <c r="F76" s="96"/>
      <c r="G76" s="97"/>
      <c r="H76" s="98"/>
      <c r="I76" s="99"/>
      <c r="J76" s="104"/>
      <c r="K76" s="98"/>
      <c r="L76" s="99"/>
      <c r="M76" s="104"/>
      <c r="N76" s="98"/>
      <c r="O76" s="107"/>
      <c r="P76" s="110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2"/>
      <c r="AW76" s="119"/>
      <c r="AX76" s="120"/>
      <c r="AY76" s="120"/>
      <c r="AZ76" s="120"/>
      <c r="BA76" s="120"/>
      <c r="BB76" s="121"/>
      <c r="BC76" s="44"/>
      <c r="BD76" s="45"/>
      <c r="BE76" s="45"/>
      <c r="BF76" s="45"/>
      <c r="BG76" s="45"/>
      <c r="BH76" s="66"/>
      <c r="BI76" s="94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66"/>
      <c r="CH76" s="15"/>
      <c r="CI76" s="24"/>
      <c r="CJ76" s="44"/>
      <c r="CK76" s="45"/>
      <c r="CL76" s="63"/>
      <c r="CM76" s="45"/>
      <c r="CN76" s="45"/>
      <c r="CO76" s="45"/>
      <c r="CP76" s="45"/>
      <c r="CQ76" s="63"/>
      <c r="CR76" s="45"/>
      <c r="CS76" s="45"/>
      <c r="CT76" s="45"/>
      <c r="CU76" s="45"/>
      <c r="CV76" s="63"/>
      <c r="CW76" s="45"/>
      <c r="CX76" s="45"/>
      <c r="CY76" s="45"/>
      <c r="CZ76" s="45"/>
      <c r="DA76" s="63"/>
      <c r="DB76" s="66"/>
    </row>
    <row r="77" spans="2:106" ht="8.25" customHeight="1">
      <c r="B77" s="95"/>
      <c r="C77" s="96"/>
      <c r="D77" s="96"/>
      <c r="E77" s="96"/>
      <c r="F77" s="96"/>
      <c r="G77" s="100"/>
      <c r="H77" s="26"/>
      <c r="I77" s="101"/>
      <c r="J77" s="105"/>
      <c r="K77" s="26"/>
      <c r="L77" s="101"/>
      <c r="M77" s="105"/>
      <c r="N77" s="26"/>
      <c r="O77" s="108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5"/>
      <c r="AW77" s="122"/>
      <c r="AX77" s="123"/>
      <c r="AY77" s="123"/>
      <c r="AZ77" s="123"/>
      <c r="BA77" s="123"/>
      <c r="BB77" s="124"/>
      <c r="BC77" s="44"/>
      <c r="BD77" s="45"/>
      <c r="BE77" s="45"/>
      <c r="BF77" s="45"/>
      <c r="BG77" s="45"/>
      <c r="BH77" s="66"/>
      <c r="BI77" s="94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66"/>
      <c r="CH77" s="15"/>
      <c r="CI77" s="24"/>
      <c r="CJ77" s="44"/>
      <c r="CK77" s="45">
        <v>18</v>
      </c>
      <c r="CL77" s="63">
        <v>18</v>
      </c>
      <c r="CM77" s="45"/>
      <c r="CN77" s="45"/>
      <c r="CO77" s="45"/>
      <c r="CP77" s="45">
        <v>58</v>
      </c>
      <c r="CQ77" s="63">
        <v>58</v>
      </c>
      <c r="CR77" s="45"/>
      <c r="CS77" s="45"/>
      <c r="CT77" s="45"/>
      <c r="CU77" s="45">
        <v>98</v>
      </c>
      <c r="CV77" s="63">
        <v>98</v>
      </c>
      <c r="CW77" s="45"/>
      <c r="CX77" s="45"/>
      <c r="CY77" s="45"/>
      <c r="CZ77" s="45">
        <v>138</v>
      </c>
      <c r="DA77" s="63">
        <v>138</v>
      </c>
      <c r="DB77" s="66"/>
    </row>
    <row r="78" spans="2:106" ht="8.25" customHeight="1">
      <c r="B78" s="95"/>
      <c r="C78" s="96"/>
      <c r="D78" s="96"/>
      <c r="E78" s="96"/>
      <c r="F78" s="96"/>
      <c r="G78" s="102"/>
      <c r="H78" s="27"/>
      <c r="I78" s="103"/>
      <c r="J78" s="106"/>
      <c r="K78" s="27"/>
      <c r="L78" s="103"/>
      <c r="M78" s="106"/>
      <c r="N78" s="27"/>
      <c r="O78" s="109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8"/>
      <c r="AW78" s="125"/>
      <c r="AX78" s="126"/>
      <c r="AY78" s="126"/>
      <c r="AZ78" s="126"/>
      <c r="BA78" s="126"/>
      <c r="BB78" s="127"/>
      <c r="BC78" s="44"/>
      <c r="BD78" s="45"/>
      <c r="BE78" s="45"/>
      <c r="BF78" s="45"/>
      <c r="BG78" s="45"/>
      <c r="BH78" s="66"/>
      <c r="BI78" s="94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66"/>
      <c r="CH78" s="15"/>
      <c r="CI78" s="24"/>
      <c r="CJ78" s="44"/>
      <c r="CK78" s="45"/>
      <c r="CL78" s="63"/>
      <c r="CM78" s="45"/>
      <c r="CN78" s="45"/>
      <c r="CO78" s="45"/>
      <c r="CP78" s="45"/>
      <c r="CQ78" s="63"/>
      <c r="CR78" s="45"/>
      <c r="CS78" s="45"/>
      <c r="CT78" s="45"/>
      <c r="CU78" s="45"/>
      <c r="CV78" s="63"/>
      <c r="CW78" s="45"/>
      <c r="CX78" s="45"/>
      <c r="CY78" s="45"/>
      <c r="CZ78" s="45"/>
      <c r="DA78" s="63"/>
      <c r="DB78" s="66"/>
    </row>
    <row r="79" spans="2:106" ht="8.25" customHeight="1">
      <c r="B79" s="95">
        <v>12</v>
      </c>
      <c r="C79" s="96"/>
      <c r="D79" s="96"/>
      <c r="E79" s="96"/>
      <c r="F79" s="96"/>
      <c r="G79" s="97"/>
      <c r="H79" s="98"/>
      <c r="I79" s="99"/>
      <c r="J79" s="104"/>
      <c r="K79" s="98"/>
      <c r="L79" s="99"/>
      <c r="M79" s="104"/>
      <c r="N79" s="98"/>
      <c r="O79" s="107"/>
      <c r="P79" s="110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2"/>
      <c r="AW79" s="119"/>
      <c r="AX79" s="120"/>
      <c r="AY79" s="120"/>
      <c r="AZ79" s="120"/>
      <c r="BA79" s="120"/>
      <c r="BB79" s="121"/>
      <c r="BC79" s="44"/>
      <c r="BD79" s="45"/>
      <c r="BE79" s="45"/>
      <c r="BF79" s="45"/>
      <c r="BG79" s="45"/>
      <c r="BH79" s="66"/>
      <c r="BI79" s="94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66"/>
      <c r="CH79" s="15"/>
      <c r="CI79" s="24"/>
      <c r="CJ79" s="44"/>
      <c r="CK79" s="45"/>
      <c r="CL79" s="63"/>
      <c r="CM79" s="45"/>
      <c r="CN79" s="45"/>
      <c r="CO79" s="45"/>
      <c r="CP79" s="45"/>
      <c r="CQ79" s="63"/>
      <c r="CR79" s="45"/>
      <c r="CS79" s="45"/>
      <c r="CT79" s="45"/>
      <c r="CU79" s="45"/>
      <c r="CV79" s="63"/>
      <c r="CW79" s="45"/>
      <c r="CX79" s="45"/>
      <c r="CY79" s="45"/>
      <c r="CZ79" s="45"/>
      <c r="DA79" s="63"/>
      <c r="DB79" s="66"/>
    </row>
    <row r="80" spans="2:106" ht="8.25" customHeight="1">
      <c r="B80" s="95"/>
      <c r="C80" s="96"/>
      <c r="D80" s="96"/>
      <c r="E80" s="96"/>
      <c r="F80" s="96"/>
      <c r="G80" s="100"/>
      <c r="H80" s="26"/>
      <c r="I80" s="101"/>
      <c r="J80" s="105"/>
      <c r="K80" s="26"/>
      <c r="L80" s="101"/>
      <c r="M80" s="105"/>
      <c r="N80" s="26"/>
      <c r="O80" s="108"/>
      <c r="P80" s="113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5"/>
      <c r="AW80" s="122"/>
      <c r="AX80" s="123"/>
      <c r="AY80" s="123"/>
      <c r="AZ80" s="123"/>
      <c r="BA80" s="123"/>
      <c r="BB80" s="124"/>
      <c r="BC80" s="44"/>
      <c r="BD80" s="45"/>
      <c r="BE80" s="45"/>
      <c r="BF80" s="45"/>
      <c r="BG80" s="45"/>
      <c r="BH80" s="66"/>
      <c r="BI80" s="94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66"/>
      <c r="CH80" s="15"/>
      <c r="CI80" s="24"/>
      <c r="CJ80" s="44"/>
      <c r="CK80" s="45">
        <v>19</v>
      </c>
      <c r="CL80" s="63">
        <v>19</v>
      </c>
      <c r="CM80" s="45"/>
      <c r="CN80" s="45"/>
      <c r="CO80" s="45"/>
      <c r="CP80" s="45">
        <v>59</v>
      </c>
      <c r="CQ80" s="63">
        <v>59</v>
      </c>
      <c r="CR80" s="45"/>
      <c r="CS80" s="45"/>
      <c r="CT80" s="45"/>
      <c r="CU80" s="45">
        <v>99</v>
      </c>
      <c r="CV80" s="63">
        <v>99</v>
      </c>
      <c r="CW80" s="45"/>
      <c r="CX80" s="45"/>
      <c r="CY80" s="45"/>
      <c r="CZ80" s="45">
        <v>139</v>
      </c>
      <c r="DA80" s="63">
        <v>139</v>
      </c>
      <c r="DB80" s="66"/>
    </row>
    <row r="81" spans="2:106" ht="8.25" customHeight="1">
      <c r="B81" s="95"/>
      <c r="C81" s="96"/>
      <c r="D81" s="96"/>
      <c r="E81" s="96"/>
      <c r="F81" s="96"/>
      <c r="G81" s="102"/>
      <c r="H81" s="27"/>
      <c r="I81" s="103"/>
      <c r="J81" s="106"/>
      <c r="K81" s="27"/>
      <c r="L81" s="103"/>
      <c r="M81" s="106"/>
      <c r="N81" s="27"/>
      <c r="O81" s="109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25"/>
      <c r="AX81" s="126"/>
      <c r="AY81" s="126"/>
      <c r="AZ81" s="126"/>
      <c r="BA81" s="126"/>
      <c r="BB81" s="127"/>
      <c r="BC81" s="44"/>
      <c r="BD81" s="45"/>
      <c r="BE81" s="45"/>
      <c r="BF81" s="45"/>
      <c r="BG81" s="45"/>
      <c r="BH81" s="66"/>
      <c r="BI81" s="94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66"/>
      <c r="CH81" s="15"/>
      <c r="CI81" s="24"/>
      <c r="CJ81" s="44"/>
      <c r="CK81" s="45"/>
      <c r="CL81" s="63"/>
      <c r="CM81" s="45"/>
      <c r="CN81" s="45"/>
      <c r="CO81" s="45"/>
      <c r="CP81" s="45"/>
      <c r="CQ81" s="63"/>
      <c r="CR81" s="45"/>
      <c r="CS81" s="45"/>
      <c r="CT81" s="45"/>
      <c r="CU81" s="45"/>
      <c r="CV81" s="63"/>
      <c r="CW81" s="45"/>
      <c r="CX81" s="45"/>
      <c r="CY81" s="45"/>
      <c r="CZ81" s="45"/>
      <c r="DA81" s="63"/>
      <c r="DB81" s="66"/>
    </row>
    <row r="82" spans="2:106" ht="8.25" customHeight="1">
      <c r="B82" s="95">
        <v>13</v>
      </c>
      <c r="C82" s="96"/>
      <c r="D82" s="96"/>
      <c r="E82" s="96"/>
      <c r="F82" s="96"/>
      <c r="G82" s="97"/>
      <c r="H82" s="98"/>
      <c r="I82" s="99"/>
      <c r="J82" s="104"/>
      <c r="K82" s="98"/>
      <c r="L82" s="99"/>
      <c r="M82" s="104"/>
      <c r="N82" s="98"/>
      <c r="O82" s="107"/>
      <c r="P82" s="110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2"/>
      <c r="AW82" s="119"/>
      <c r="AX82" s="120"/>
      <c r="AY82" s="120"/>
      <c r="AZ82" s="120"/>
      <c r="BA82" s="120"/>
      <c r="BB82" s="121"/>
      <c r="BC82" s="44"/>
      <c r="BD82" s="45"/>
      <c r="BE82" s="45"/>
      <c r="BF82" s="45"/>
      <c r="BG82" s="45"/>
      <c r="BH82" s="66"/>
      <c r="BI82" s="94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66"/>
      <c r="CH82" s="15"/>
      <c r="CI82" s="24"/>
      <c r="CJ82" s="44"/>
      <c r="CK82" s="45"/>
      <c r="CL82" s="63"/>
      <c r="CM82" s="45"/>
      <c r="CN82" s="45"/>
      <c r="CO82" s="45"/>
      <c r="CP82" s="45"/>
      <c r="CQ82" s="63"/>
      <c r="CR82" s="45"/>
      <c r="CS82" s="45"/>
      <c r="CT82" s="45"/>
      <c r="CU82" s="45"/>
      <c r="CV82" s="63"/>
      <c r="CW82" s="45"/>
      <c r="CX82" s="45"/>
      <c r="CY82" s="45"/>
      <c r="CZ82" s="45"/>
      <c r="DA82" s="63"/>
      <c r="DB82" s="66"/>
    </row>
    <row r="83" spans="2:106" ht="8.25" customHeight="1">
      <c r="B83" s="95"/>
      <c r="C83" s="96"/>
      <c r="D83" s="96"/>
      <c r="E83" s="96"/>
      <c r="F83" s="96"/>
      <c r="G83" s="100"/>
      <c r="H83" s="26"/>
      <c r="I83" s="101"/>
      <c r="J83" s="105"/>
      <c r="K83" s="26"/>
      <c r="L83" s="101"/>
      <c r="M83" s="105"/>
      <c r="N83" s="26"/>
      <c r="O83" s="108"/>
      <c r="P83" s="113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5"/>
      <c r="AW83" s="122"/>
      <c r="AX83" s="123"/>
      <c r="AY83" s="123"/>
      <c r="AZ83" s="123"/>
      <c r="BA83" s="123"/>
      <c r="BB83" s="124"/>
      <c r="BC83" s="44"/>
      <c r="BD83" s="45"/>
      <c r="BE83" s="45"/>
      <c r="BF83" s="45"/>
      <c r="BG83" s="45"/>
      <c r="BH83" s="66"/>
      <c r="BI83" s="94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66"/>
      <c r="CH83" s="15"/>
      <c r="CI83" s="24"/>
      <c r="CJ83" s="44"/>
      <c r="CK83" s="45">
        <v>20</v>
      </c>
      <c r="CL83" s="63">
        <v>20</v>
      </c>
      <c r="CM83" s="45"/>
      <c r="CN83" s="45"/>
      <c r="CO83" s="45"/>
      <c r="CP83" s="45">
        <v>60</v>
      </c>
      <c r="CQ83" s="63">
        <v>60</v>
      </c>
      <c r="CR83" s="45"/>
      <c r="CS83" s="45"/>
      <c r="CT83" s="45"/>
      <c r="CU83" s="45">
        <v>100</v>
      </c>
      <c r="CV83" s="63">
        <v>100</v>
      </c>
      <c r="CW83" s="45"/>
      <c r="CX83" s="45"/>
      <c r="CY83" s="45"/>
      <c r="CZ83" s="45">
        <v>140</v>
      </c>
      <c r="DA83" s="63">
        <v>140</v>
      </c>
      <c r="DB83" s="66"/>
    </row>
    <row r="84" spans="2:106" ht="8.25" customHeight="1">
      <c r="B84" s="95"/>
      <c r="C84" s="96"/>
      <c r="D84" s="96"/>
      <c r="E84" s="96"/>
      <c r="F84" s="96"/>
      <c r="G84" s="102"/>
      <c r="H84" s="27"/>
      <c r="I84" s="103"/>
      <c r="J84" s="106"/>
      <c r="K84" s="27"/>
      <c r="L84" s="103"/>
      <c r="M84" s="106"/>
      <c r="N84" s="27"/>
      <c r="O84" s="109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25"/>
      <c r="AX84" s="126"/>
      <c r="AY84" s="126"/>
      <c r="AZ84" s="126"/>
      <c r="BA84" s="126"/>
      <c r="BB84" s="127"/>
      <c r="BC84" s="44"/>
      <c r="BD84" s="45"/>
      <c r="BE84" s="45"/>
      <c r="BF84" s="45"/>
      <c r="BG84" s="45"/>
      <c r="BH84" s="66"/>
      <c r="BI84" s="94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66"/>
      <c r="CH84" s="15"/>
      <c r="CI84" s="24"/>
      <c r="CJ84" s="44"/>
      <c r="CK84" s="45"/>
      <c r="CL84" s="63"/>
      <c r="CM84" s="45"/>
      <c r="CN84" s="45"/>
      <c r="CO84" s="45"/>
      <c r="CP84" s="45"/>
      <c r="CQ84" s="63"/>
      <c r="CR84" s="45"/>
      <c r="CS84" s="45"/>
      <c r="CT84" s="45"/>
      <c r="CU84" s="45"/>
      <c r="CV84" s="63"/>
      <c r="CW84" s="45"/>
      <c r="CX84" s="45"/>
      <c r="CY84" s="45"/>
      <c r="CZ84" s="45"/>
      <c r="DA84" s="63"/>
      <c r="DB84" s="66"/>
    </row>
    <row r="85" spans="2:106" ht="8.25" customHeight="1">
      <c r="B85" s="95">
        <v>14</v>
      </c>
      <c r="C85" s="96"/>
      <c r="D85" s="96"/>
      <c r="E85" s="96"/>
      <c r="F85" s="96"/>
      <c r="G85" s="97"/>
      <c r="H85" s="98"/>
      <c r="I85" s="99"/>
      <c r="J85" s="104"/>
      <c r="K85" s="98"/>
      <c r="L85" s="99"/>
      <c r="M85" s="104"/>
      <c r="N85" s="98"/>
      <c r="O85" s="107"/>
      <c r="P85" s="110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2"/>
      <c r="AW85" s="119"/>
      <c r="AX85" s="120"/>
      <c r="AY85" s="120"/>
      <c r="AZ85" s="120"/>
      <c r="BA85" s="120"/>
      <c r="BB85" s="121"/>
      <c r="BC85" s="44"/>
      <c r="BD85" s="45"/>
      <c r="BE85" s="45"/>
      <c r="BF85" s="45"/>
      <c r="BG85" s="45"/>
      <c r="BH85" s="66"/>
      <c r="BI85" s="94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66"/>
      <c r="CH85" s="15"/>
      <c r="CI85" s="24"/>
      <c r="CJ85" s="44"/>
      <c r="CK85" s="45"/>
      <c r="CL85" s="63"/>
      <c r="CM85" s="45"/>
      <c r="CN85" s="45"/>
      <c r="CO85" s="45"/>
      <c r="CP85" s="45"/>
      <c r="CQ85" s="63"/>
      <c r="CR85" s="45"/>
      <c r="CS85" s="45"/>
      <c r="CT85" s="45"/>
      <c r="CU85" s="45"/>
      <c r="CV85" s="63"/>
      <c r="CW85" s="45"/>
      <c r="CX85" s="45"/>
      <c r="CY85" s="45"/>
      <c r="CZ85" s="45"/>
      <c r="DA85" s="63"/>
      <c r="DB85" s="66"/>
    </row>
    <row r="86" spans="2:106" ht="8.25" customHeight="1">
      <c r="B86" s="95"/>
      <c r="C86" s="96"/>
      <c r="D86" s="96"/>
      <c r="E86" s="96"/>
      <c r="F86" s="96"/>
      <c r="G86" s="100"/>
      <c r="H86" s="26"/>
      <c r="I86" s="101"/>
      <c r="J86" s="105"/>
      <c r="K86" s="26"/>
      <c r="L86" s="101"/>
      <c r="M86" s="105"/>
      <c r="N86" s="26"/>
      <c r="O86" s="108"/>
      <c r="P86" s="113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22"/>
      <c r="AX86" s="123"/>
      <c r="AY86" s="123"/>
      <c r="AZ86" s="123"/>
      <c r="BA86" s="123"/>
      <c r="BB86" s="124"/>
      <c r="BC86" s="44"/>
      <c r="BD86" s="45"/>
      <c r="BE86" s="45"/>
      <c r="BF86" s="45"/>
      <c r="BG86" s="45"/>
      <c r="BH86" s="66"/>
      <c r="BI86" s="94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66"/>
      <c r="CH86" s="15"/>
      <c r="CI86" s="24"/>
      <c r="CJ86" s="44"/>
      <c r="CK86" s="45">
        <v>21</v>
      </c>
      <c r="CL86" s="63">
        <v>21</v>
      </c>
      <c r="CM86" s="45"/>
      <c r="CN86" s="45"/>
      <c r="CO86" s="45"/>
      <c r="CP86" s="45">
        <v>61</v>
      </c>
      <c r="CQ86" s="63">
        <v>61</v>
      </c>
      <c r="CR86" s="45"/>
      <c r="CS86" s="45"/>
      <c r="CT86" s="45"/>
      <c r="CU86" s="45">
        <v>101</v>
      </c>
      <c r="CV86" s="63">
        <v>101</v>
      </c>
      <c r="CW86" s="45"/>
      <c r="CX86" s="45"/>
      <c r="CY86" s="45"/>
      <c r="CZ86" s="45">
        <v>141</v>
      </c>
      <c r="DA86" s="63">
        <v>141</v>
      </c>
      <c r="DB86" s="66"/>
    </row>
    <row r="87" spans="2:106" ht="8.25" customHeight="1">
      <c r="B87" s="95"/>
      <c r="C87" s="96"/>
      <c r="D87" s="96"/>
      <c r="E87" s="96"/>
      <c r="F87" s="96"/>
      <c r="G87" s="102"/>
      <c r="H87" s="27"/>
      <c r="I87" s="103"/>
      <c r="J87" s="106"/>
      <c r="K87" s="27"/>
      <c r="L87" s="103"/>
      <c r="M87" s="106"/>
      <c r="N87" s="27"/>
      <c r="O87" s="109"/>
      <c r="P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8"/>
      <c r="AW87" s="125"/>
      <c r="AX87" s="126"/>
      <c r="AY87" s="126"/>
      <c r="AZ87" s="126"/>
      <c r="BA87" s="126"/>
      <c r="BB87" s="127"/>
      <c r="BC87" s="44"/>
      <c r="BD87" s="45"/>
      <c r="BE87" s="45"/>
      <c r="BF87" s="45"/>
      <c r="BG87" s="45"/>
      <c r="BH87" s="66"/>
      <c r="BI87" s="94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66"/>
      <c r="CH87" s="15"/>
      <c r="CI87" s="24"/>
      <c r="CJ87" s="44"/>
      <c r="CK87" s="45"/>
      <c r="CL87" s="63"/>
      <c r="CM87" s="45"/>
      <c r="CN87" s="45"/>
      <c r="CO87" s="45"/>
      <c r="CP87" s="45"/>
      <c r="CQ87" s="63"/>
      <c r="CR87" s="45"/>
      <c r="CS87" s="45"/>
      <c r="CT87" s="45"/>
      <c r="CU87" s="45"/>
      <c r="CV87" s="63"/>
      <c r="CW87" s="45"/>
      <c r="CX87" s="45"/>
      <c r="CY87" s="45"/>
      <c r="CZ87" s="45"/>
      <c r="DA87" s="63"/>
      <c r="DB87" s="66"/>
    </row>
    <row r="88" spans="2:106" ht="8.25" customHeight="1">
      <c r="B88" s="95">
        <v>15</v>
      </c>
      <c r="C88" s="96"/>
      <c r="D88" s="96"/>
      <c r="E88" s="96"/>
      <c r="F88" s="96"/>
      <c r="G88" s="97"/>
      <c r="H88" s="98"/>
      <c r="I88" s="99"/>
      <c r="J88" s="104"/>
      <c r="K88" s="98"/>
      <c r="L88" s="99"/>
      <c r="M88" s="104"/>
      <c r="N88" s="98"/>
      <c r="O88" s="107"/>
      <c r="P88" s="110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2"/>
      <c r="AW88" s="119"/>
      <c r="AX88" s="120"/>
      <c r="AY88" s="120"/>
      <c r="AZ88" s="120"/>
      <c r="BA88" s="120"/>
      <c r="BB88" s="121"/>
      <c r="BC88" s="44"/>
      <c r="BD88" s="45"/>
      <c r="BE88" s="45"/>
      <c r="BF88" s="45"/>
      <c r="BG88" s="45"/>
      <c r="BH88" s="66"/>
      <c r="BI88" s="94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66"/>
      <c r="CH88" s="15"/>
      <c r="CI88" s="24"/>
      <c r="CJ88" s="44"/>
      <c r="CK88" s="45"/>
      <c r="CL88" s="63"/>
      <c r="CM88" s="45"/>
      <c r="CN88" s="45"/>
      <c r="CO88" s="45"/>
      <c r="CP88" s="45"/>
      <c r="CQ88" s="63"/>
      <c r="CR88" s="45"/>
      <c r="CS88" s="45"/>
      <c r="CT88" s="45"/>
      <c r="CU88" s="45"/>
      <c r="CV88" s="63"/>
      <c r="CW88" s="45"/>
      <c r="CX88" s="45"/>
      <c r="CY88" s="45"/>
      <c r="CZ88" s="45"/>
      <c r="DA88" s="63"/>
      <c r="DB88" s="66"/>
    </row>
    <row r="89" spans="2:106" ht="8.25" customHeight="1">
      <c r="B89" s="95"/>
      <c r="C89" s="96"/>
      <c r="D89" s="96"/>
      <c r="E89" s="96"/>
      <c r="F89" s="96"/>
      <c r="G89" s="100"/>
      <c r="H89" s="26"/>
      <c r="I89" s="101"/>
      <c r="J89" s="105"/>
      <c r="K89" s="26"/>
      <c r="L89" s="101"/>
      <c r="M89" s="105"/>
      <c r="N89" s="26"/>
      <c r="O89" s="108"/>
      <c r="P89" s="113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5"/>
      <c r="AW89" s="122"/>
      <c r="AX89" s="123"/>
      <c r="AY89" s="123"/>
      <c r="AZ89" s="123"/>
      <c r="BA89" s="123"/>
      <c r="BB89" s="124"/>
      <c r="BC89" s="44"/>
      <c r="BD89" s="45"/>
      <c r="BE89" s="45"/>
      <c r="BF89" s="45"/>
      <c r="BG89" s="45"/>
      <c r="BH89" s="66"/>
      <c r="BI89" s="94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66"/>
      <c r="CH89" s="15"/>
      <c r="CI89" s="24"/>
      <c r="CJ89" s="44"/>
      <c r="CK89" s="45">
        <v>22</v>
      </c>
      <c r="CL89" s="63">
        <v>22</v>
      </c>
      <c r="CM89" s="45"/>
      <c r="CN89" s="45"/>
      <c r="CO89" s="45"/>
      <c r="CP89" s="45">
        <v>62</v>
      </c>
      <c r="CQ89" s="63">
        <v>62</v>
      </c>
      <c r="CR89" s="45"/>
      <c r="CS89" s="45"/>
      <c r="CT89" s="45"/>
      <c r="CU89" s="45">
        <v>102</v>
      </c>
      <c r="CV89" s="63">
        <v>102</v>
      </c>
      <c r="CW89" s="45"/>
      <c r="CX89" s="45"/>
      <c r="CY89" s="45"/>
      <c r="CZ89" s="45">
        <v>142</v>
      </c>
      <c r="DA89" s="63">
        <v>142</v>
      </c>
      <c r="DB89" s="66"/>
    </row>
    <row r="90" spans="2:106" ht="8.25" customHeight="1" thickBot="1">
      <c r="B90" s="163"/>
      <c r="C90" s="164"/>
      <c r="D90" s="164"/>
      <c r="E90" s="164"/>
      <c r="F90" s="164"/>
      <c r="G90" s="137"/>
      <c r="H90" s="138"/>
      <c r="I90" s="139"/>
      <c r="J90" s="140"/>
      <c r="K90" s="138"/>
      <c r="L90" s="139"/>
      <c r="M90" s="140"/>
      <c r="N90" s="138"/>
      <c r="O90" s="141"/>
      <c r="P90" s="142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4"/>
      <c r="AW90" s="145"/>
      <c r="AX90" s="146"/>
      <c r="AY90" s="146"/>
      <c r="AZ90" s="146"/>
      <c r="BA90" s="146"/>
      <c r="BB90" s="147"/>
      <c r="BC90" s="159"/>
      <c r="BD90" s="160"/>
      <c r="BE90" s="160"/>
      <c r="BF90" s="160"/>
      <c r="BG90" s="160"/>
      <c r="BH90" s="161"/>
      <c r="BI90" s="162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1"/>
      <c r="CH90" s="15"/>
      <c r="CI90" s="24"/>
      <c r="CJ90" s="44"/>
      <c r="CK90" s="45"/>
      <c r="CL90" s="63"/>
      <c r="CM90" s="45"/>
      <c r="CN90" s="45"/>
      <c r="CO90" s="45"/>
      <c r="CP90" s="45"/>
      <c r="CQ90" s="63"/>
      <c r="CR90" s="45"/>
      <c r="CS90" s="45"/>
      <c r="CT90" s="45"/>
      <c r="CU90" s="45"/>
      <c r="CV90" s="63"/>
      <c r="CW90" s="45"/>
      <c r="CX90" s="45"/>
      <c r="CY90" s="45"/>
      <c r="CZ90" s="45"/>
      <c r="DA90" s="63"/>
      <c r="DB90" s="66"/>
    </row>
    <row r="91" spans="2:106" ht="8.25" customHeight="1" thickTop="1">
      <c r="B91" s="148" t="s">
        <v>38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2"/>
      <c r="W91" s="153"/>
      <c r="X91" s="154"/>
      <c r="Y91" s="155"/>
      <c r="Z91" s="153"/>
      <c r="AA91" s="154"/>
      <c r="AB91" s="155"/>
      <c r="AC91" s="153"/>
      <c r="AD91" s="156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8"/>
      <c r="BS91" s="42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67"/>
      <c r="CH91" s="15"/>
      <c r="CI91" s="24"/>
      <c r="CJ91" s="44"/>
      <c r="CK91" s="45"/>
      <c r="CL91" s="63"/>
      <c r="CM91" s="45"/>
      <c r="CN91" s="45"/>
      <c r="CO91" s="45"/>
      <c r="CP91" s="45"/>
      <c r="CQ91" s="63"/>
      <c r="CR91" s="45"/>
      <c r="CS91" s="45"/>
      <c r="CT91" s="45"/>
      <c r="CU91" s="45"/>
      <c r="CV91" s="63"/>
      <c r="CW91" s="45"/>
      <c r="CX91" s="45"/>
      <c r="CY91" s="45"/>
      <c r="CZ91" s="45"/>
      <c r="DA91" s="63"/>
      <c r="DB91" s="66"/>
    </row>
    <row r="92" spans="2:106" ht="8.25" customHeight="1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00"/>
      <c r="W92" s="26"/>
      <c r="X92" s="101"/>
      <c r="Y92" s="105"/>
      <c r="Z92" s="26"/>
      <c r="AA92" s="101"/>
      <c r="AB92" s="105"/>
      <c r="AC92" s="26"/>
      <c r="AD92" s="108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3"/>
      <c r="BS92" s="44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66"/>
      <c r="CH92" s="15"/>
      <c r="CI92" s="24"/>
      <c r="CJ92" s="44"/>
      <c r="CK92" s="45">
        <v>23</v>
      </c>
      <c r="CL92" s="63">
        <v>23</v>
      </c>
      <c r="CM92" s="45"/>
      <c r="CN92" s="45"/>
      <c r="CO92" s="45"/>
      <c r="CP92" s="45">
        <v>63</v>
      </c>
      <c r="CQ92" s="63">
        <v>63</v>
      </c>
      <c r="CR92" s="45"/>
      <c r="CS92" s="45"/>
      <c r="CT92" s="45"/>
      <c r="CU92" s="45">
        <v>103</v>
      </c>
      <c r="CV92" s="63">
        <v>103</v>
      </c>
      <c r="CW92" s="45"/>
      <c r="CX92" s="45"/>
      <c r="CY92" s="45"/>
      <c r="CZ92" s="45">
        <v>143</v>
      </c>
      <c r="DA92" s="63">
        <v>143</v>
      </c>
      <c r="DB92" s="66"/>
    </row>
    <row r="93" spans="2:106" ht="8.25" customHeight="1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02"/>
      <c r="W93" s="27"/>
      <c r="X93" s="103"/>
      <c r="Y93" s="106"/>
      <c r="Z93" s="27"/>
      <c r="AA93" s="103"/>
      <c r="AB93" s="106"/>
      <c r="AC93" s="27"/>
      <c r="AD93" s="109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3"/>
      <c r="BS93" s="44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66"/>
      <c r="CH93" s="15"/>
      <c r="CI93" s="24"/>
      <c r="CJ93" s="44"/>
      <c r="CK93" s="45"/>
      <c r="CL93" s="63"/>
      <c r="CM93" s="45"/>
      <c r="CN93" s="45"/>
      <c r="CO93" s="45"/>
      <c r="CP93" s="45"/>
      <c r="CQ93" s="63"/>
      <c r="CR93" s="45"/>
      <c r="CS93" s="45"/>
      <c r="CT93" s="45"/>
      <c r="CU93" s="45"/>
      <c r="CV93" s="63"/>
      <c r="CW93" s="45"/>
      <c r="CX93" s="45"/>
      <c r="CY93" s="45"/>
      <c r="CZ93" s="45"/>
      <c r="DA93" s="63"/>
      <c r="DB93" s="66"/>
    </row>
    <row r="94" spans="2:106" ht="8.25" customHeight="1">
      <c r="B94" s="150" t="s">
        <v>39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97"/>
      <c r="W94" s="98"/>
      <c r="X94" s="99"/>
      <c r="Y94" s="104"/>
      <c r="Z94" s="98"/>
      <c r="AA94" s="99"/>
      <c r="AB94" s="104"/>
      <c r="AC94" s="98"/>
      <c r="AD94" s="107"/>
      <c r="AE94" s="110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2"/>
      <c r="BS94" s="44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66"/>
      <c r="CH94" s="15"/>
      <c r="CI94" s="24"/>
      <c r="CJ94" s="44"/>
      <c r="CK94" s="45"/>
      <c r="CL94" s="63"/>
      <c r="CM94" s="45"/>
      <c r="CN94" s="45"/>
      <c r="CO94" s="45"/>
      <c r="CP94" s="45"/>
      <c r="CQ94" s="63"/>
      <c r="CR94" s="45"/>
      <c r="CS94" s="45"/>
      <c r="CT94" s="45"/>
      <c r="CU94" s="45"/>
      <c r="CV94" s="63"/>
      <c r="CW94" s="45"/>
      <c r="CX94" s="45"/>
      <c r="CY94" s="45"/>
      <c r="CZ94" s="45"/>
      <c r="DA94" s="63"/>
      <c r="DB94" s="66"/>
    </row>
    <row r="95" spans="2:106" ht="8.25" customHeight="1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00"/>
      <c r="W95" s="26"/>
      <c r="X95" s="101"/>
      <c r="Y95" s="105"/>
      <c r="Z95" s="26"/>
      <c r="AA95" s="101"/>
      <c r="AB95" s="105"/>
      <c r="AC95" s="26"/>
      <c r="AD95" s="108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5"/>
      <c r="BS95" s="44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66"/>
      <c r="CH95" s="15"/>
      <c r="CI95" s="24"/>
      <c r="CJ95" s="44"/>
      <c r="CK95" s="45">
        <v>24</v>
      </c>
      <c r="CL95" s="63">
        <v>24</v>
      </c>
      <c r="CM95" s="45"/>
      <c r="CN95" s="45"/>
      <c r="CO95" s="45"/>
      <c r="CP95" s="45">
        <v>64</v>
      </c>
      <c r="CQ95" s="63">
        <v>64</v>
      </c>
      <c r="CR95" s="45"/>
      <c r="CS95" s="45"/>
      <c r="CT95" s="45"/>
      <c r="CU95" s="45">
        <v>104</v>
      </c>
      <c r="CV95" s="63">
        <v>104</v>
      </c>
      <c r="CW95" s="45"/>
      <c r="CX95" s="45"/>
      <c r="CY95" s="45"/>
      <c r="CZ95" s="45">
        <v>144</v>
      </c>
      <c r="DA95" s="63">
        <v>144</v>
      </c>
      <c r="DB95" s="66"/>
    </row>
    <row r="96" spans="2:106" ht="8.25" customHeight="1" thickBo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37"/>
      <c r="W96" s="138"/>
      <c r="X96" s="139"/>
      <c r="Y96" s="140"/>
      <c r="Z96" s="138"/>
      <c r="AA96" s="139"/>
      <c r="AB96" s="140"/>
      <c r="AC96" s="138"/>
      <c r="AD96" s="141"/>
      <c r="AE96" s="142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4"/>
      <c r="BS96" s="46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68"/>
      <c r="CH96" s="15"/>
      <c r="CI96" s="24"/>
      <c r="CJ96" s="44"/>
      <c r="CK96" s="45"/>
      <c r="CL96" s="63"/>
      <c r="CM96" s="45"/>
      <c r="CN96" s="45"/>
      <c r="CO96" s="45"/>
      <c r="CP96" s="45"/>
      <c r="CQ96" s="63"/>
      <c r="CR96" s="45"/>
      <c r="CS96" s="45"/>
      <c r="CT96" s="45"/>
      <c r="CU96" s="45"/>
      <c r="CV96" s="63"/>
      <c r="CW96" s="45"/>
      <c r="CX96" s="45"/>
      <c r="CY96" s="45"/>
      <c r="CZ96" s="45"/>
      <c r="DA96" s="63"/>
      <c r="DB96" s="66"/>
    </row>
    <row r="97" spans="2:106" ht="8.25" customHeight="1" thickTop="1"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23"/>
      <c r="CH97" s="15"/>
      <c r="CI97" s="24"/>
      <c r="CJ97" s="44"/>
      <c r="CK97" s="45"/>
      <c r="CL97" s="63"/>
      <c r="CM97" s="45"/>
      <c r="CN97" s="45"/>
      <c r="CO97" s="45"/>
      <c r="CP97" s="45"/>
      <c r="CQ97" s="63"/>
      <c r="CR97" s="45"/>
      <c r="CS97" s="45"/>
      <c r="CT97" s="45"/>
      <c r="CU97" s="45"/>
      <c r="CV97" s="63"/>
      <c r="CW97" s="45"/>
      <c r="CX97" s="45"/>
      <c r="CY97" s="45"/>
      <c r="CZ97" s="45"/>
      <c r="DA97" s="63"/>
      <c r="DB97" s="66"/>
    </row>
    <row r="98" spans="2:106" ht="8.25" customHeight="1">
      <c r="B98" s="15"/>
      <c r="C98" s="10"/>
      <c r="D98" s="58" t="s">
        <v>40</v>
      </c>
      <c r="E98" s="58"/>
      <c r="F98" s="58"/>
      <c r="G98" s="58"/>
      <c r="H98" s="58"/>
      <c r="I98" s="58"/>
      <c r="J98" s="58"/>
      <c r="K98" s="58"/>
      <c r="L98" s="59" t="str">
        <f>CK3</f>
        <v/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10"/>
      <c r="CG98" s="24"/>
      <c r="CH98" s="15"/>
      <c r="CI98" s="24"/>
      <c r="CJ98" s="44"/>
      <c r="CK98" s="45">
        <v>25</v>
      </c>
      <c r="CL98" s="63">
        <v>25</v>
      </c>
      <c r="CM98" s="45"/>
      <c r="CN98" s="45"/>
      <c r="CO98" s="45"/>
      <c r="CP98" s="45">
        <v>65</v>
      </c>
      <c r="CQ98" s="63">
        <v>65</v>
      </c>
      <c r="CR98" s="45"/>
      <c r="CS98" s="45"/>
      <c r="CT98" s="45"/>
      <c r="CU98" s="45">
        <v>105</v>
      </c>
      <c r="CV98" s="63">
        <v>105</v>
      </c>
      <c r="CW98" s="45"/>
      <c r="CX98" s="45"/>
      <c r="CY98" s="45"/>
      <c r="CZ98" s="45">
        <v>145</v>
      </c>
      <c r="DA98" s="63">
        <v>145</v>
      </c>
      <c r="DB98" s="66"/>
    </row>
    <row r="99" spans="2:106" ht="8.25" customHeight="1">
      <c r="B99" s="15"/>
      <c r="C99" s="10"/>
      <c r="D99" s="58"/>
      <c r="E99" s="58"/>
      <c r="F99" s="58"/>
      <c r="G99" s="58"/>
      <c r="H99" s="58"/>
      <c r="I99" s="58"/>
      <c r="J99" s="58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10"/>
      <c r="CG99" s="24"/>
      <c r="CH99" s="15"/>
      <c r="CI99" s="24"/>
      <c r="CJ99" s="44"/>
      <c r="CK99" s="45"/>
      <c r="CL99" s="63"/>
      <c r="CM99" s="45"/>
      <c r="CN99" s="45"/>
      <c r="CO99" s="45"/>
      <c r="CP99" s="45"/>
      <c r="CQ99" s="63"/>
      <c r="CR99" s="45"/>
      <c r="CS99" s="45"/>
      <c r="CT99" s="45"/>
      <c r="CU99" s="45"/>
      <c r="CV99" s="63"/>
      <c r="CW99" s="45"/>
      <c r="CX99" s="45"/>
      <c r="CY99" s="45"/>
      <c r="CZ99" s="45"/>
      <c r="DA99" s="63"/>
      <c r="DB99" s="66"/>
    </row>
    <row r="100" spans="2:106" ht="8.25" customHeight="1">
      <c r="B100" s="15"/>
      <c r="C100" s="10"/>
      <c r="D100" s="40" t="s">
        <v>41</v>
      </c>
      <c r="E100" s="40"/>
      <c r="F100" s="40"/>
      <c r="G100" s="40"/>
      <c r="H100" s="40"/>
      <c r="I100" s="40"/>
      <c r="J100" s="40"/>
      <c r="K100" s="40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10"/>
      <c r="CG100" s="24"/>
      <c r="CH100" s="15"/>
      <c r="CI100" s="24"/>
      <c r="CJ100" s="44"/>
      <c r="CK100" s="45"/>
      <c r="CL100" s="63"/>
      <c r="CM100" s="45"/>
      <c r="CN100" s="45"/>
      <c r="CO100" s="45"/>
      <c r="CP100" s="45"/>
      <c r="CQ100" s="63"/>
      <c r="CR100" s="45"/>
      <c r="CS100" s="45"/>
      <c r="CT100" s="45"/>
      <c r="CU100" s="45"/>
      <c r="CV100" s="63"/>
      <c r="CW100" s="45"/>
      <c r="CX100" s="45"/>
      <c r="CY100" s="45"/>
      <c r="CZ100" s="45"/>
      <c r="DA100" s="63"/>
      <c r="DB100" s="66"/>
    </row>
    <row r="101" spans="2:106" ht="8.25" customHeight="1">
      <c r="B101" s="15"/>
      <c r="C101" s="10"/>
      <c r="D101" s="40"/>
      <c r="E101" s="40"/>
      <c r="F101" s="40"/>
      <c r="G101" s="40"/>
      <c r="H101" s="40"/>
      <c r="I101" s="40"/>
      <c r="J101" s="40"/>
      <c r="K101" s="4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10"/>
      <c r="CG101" s="24"/>
      <c r="CH101" s="15"/>
      <c r="CI101" s="24"/>
      <c r="CJ101" s="44"/>
      <c r="CK101" s="45">
        <v>26</v>
      </c>
      <c r="CL101" s="63">
        <v>26</v>
      </c>
      <c r="CM101" s="45"/>
      <c r="CN101" s="45"/>
      <c r="CO101" s="45"/>
      <c r="CP101" s="45">
        <v>66</v>
      </c>
      <c r="CQ101" s="63">
        <v>66</v>
      </c>
      <c r="CR101" s="45"/>
      <c r="CS101" s="45"/>
      <c r="CT101" s="45"/>
      <c r="CU101" s="45">
        <v>106</v>
      </c>
      <c r="CV101" s="63">
        <v>106</v>
      </c>
      <c r="CW101" s="45"/>
      <c r="CX101" s="45"/>
      <c r="CY101" s="45"/>
      <c r="CZ101" s="45">
        <v>146</v>
      </c>
      <c r="DA101" s="63">
        <v>146</v>
      </c>
      <c r="DB101" s="66"/>
    </row>
    <row r="102" spans="2:106" ht="8.25" customHeight="1">
      <c r="B102" s="1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5"/>
      <c r="CI102" s="24"/>
      <c r="CJ102" s="44"/>
      <c r="CK102" s="45"/>
      <c r="CL102" s="63"/>
      <c r="CM102" s="45"/>
      <c r="CN102" s="45"/>
      <c r="CO102" s="45"/>
      <c r="CP102" s="45"/>
      <c r="CQ102" s="63"/>
      <c r="CR102" s="45"/>
      <c r="CS102" s="45"/>
      <c r="CT102" s="45"/>
      <c r="CU102" s="45"/>
      <c r="CV102" s="63"/>
      <c r="CW102" s="45"/>
      <c r="CX102" s="45"/>
      <c r="CY102" s="45"/>
      <c r="CZ102" s="45"/>
      <c r="DA102" s="63"/>
      <c r="DB102" s="66"/>
    </row>
    <row r="103" spans="2:106" ht="8.25" customHeight="1">
      <c r="B103" s="15"/>
      <c r="C103" s="10"/>
      <c r="D103" s="58" t="s">
        <v>42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26" t="s">
        <v>43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10"/>
      <c r="CG103" s="24"/>
      <c r="CH103" s="15"/>
      <c r="CI103" s="24"/>
      <c r="CJ103" s="44"/>
      <c r="CK103" s="45"/>
      <c r="CL103" s="63"/>
      <c r="CM103" s="45"/>
      <c r="CN103" s="45"/>
      <c r="CO103" s="45"/>
      <c r="CP103" s="45"/>
      <c r="CQ103" s="63"/>
      <c r="CR103" s="45"/>
      <c r="CS103" s="45"/>
      <c r="CT103" s="45"/>
      <c r="CU103" s="45"/>
      <c r="CV103" s="63"/>
      <c r="CW103" s="45"/>
      <c r="CX103" s="45"/>
      <c r="CY103" s="45"/>
      <c r="CZ103" s="45"/>
      <c r="DA103" s="63"/>
      <c r="DB103" s="66"/>
    </row>
    <row r="104" spans="2:106" ht="8.25" customHeight="1">
      <c r="B104" s="15"/>
      <c r="C104" s="10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10"/>
      <c r="CG104" s="24"/>
      <c r="CH104" s="15"/>
      <c r="CI104" s="24"/>
      <c r="CJ104" s="44"/>
      <c r="CK104" s="45">
        <v>27</v>
      </c>
      <c r="CL104" s="63">
        <v>27</v>
      </c>
      <c r="CM104" s="45"/>
      <c r="CN104" s="45"/>
      <c r="CO104" s="45"/>
      <c r="CP104" s="45">
        <v>67</v>
      </c>
      <c r="CQ104" s="63">
        <v>67</v>
      </c>
      <c r="CR104" s="45"/>
      <c r="CS104" s="45"/>
      <c r="CT104" s="45"/>
      <c r="CU104" s="45">
        <v>107</v>
      </c>
      <c r="CV104" s="63">
        <v>107</v>
      </c>
      <c r="CW104" s="45"/>
      <c r="CX104" s="45"/>
      <c r="CY104" s="45"/>
      <c r="CZ104" s="45">
        <v>147</v>
      </c>
      <c r="DA104" s="63">
        <v>147</v>
      </c>
      <c r="DB104" s="66"/>
    </row>
    <row r="105" spans="2:106" ht="8.25" customHeight="1">
      <c r="B105" s="15"/>
      <c r="C105" s="10"/>
      <c r="D105" s="40" t="s">
        <v>44</v>
      </c>
      <c r="E105" s="40"/>
      <c r="F105" s="40"/>
      <c r="G105" s="40"/>
      <c r="H105" s="40"/>
      <c r="I105" s="40"/>
      <c r="J105" s="40"/>
      <c r="K105" s="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10"/>
      <c r="CG105" s="24"/>
      <c r="CH105" s="15"/>
      <c r="CI105" s="24"/>
      <c r="CJ105" s="44"/>
      <c r="CK105" s="45"/>
      <c r="CL105" s="63"/>
      <c r="CM105" s="45"/>
      <c r="CN105" s="45"/>
      <c r="CO105" s="45"/>
      <c r="CP105" s="45"/>
      <c r="CQ105" s="63"/>
      <c r="CR105" s="45"/>
      <c r="CS105" s="45"/>
      <c r="CT105" s="45"/>
      <c r="CU105" s="45"/>
      <c r="CV105" s="63"/>
      <c r="CW105" s="45"/>
      <c r="CX105" s="45"/>
      <c r="CY105" s="45"/>
      <c r="CZ105" s="45"/>
      <c r="DA105" s="63"/>
      <c r="DB105" s="66"/>
    </row>
    <row r="106" spans="2:106" ht="8.25" customHeight="1" thickBot="1">
      <c r="B106" s="15"/>
      <c r="C106" s="10"/>
      <c r="D106" s="40"/>
      <c r="E106" s="40"/>
      <c r="F106" s="40"/>
      <c r="G106" s="40"/>
      <c r="H106" s="40"/>
      <c r="I106" s="40"/>
      <c r="J106" s="40"/>
      <c r="K106" s="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10"/>
      <c r="CG106" s="24"/>
      <c r="CH106" s="15"/>
      <c r="CI106" s="24"/>
      <c r="CJ106" s="44"/>
      <c r="CK106" s="45"/>
      <c r="CL106" s="63"/>
      <c r="CM106" s="45"/>
      <c r="CN106" s="45"/>
      <c r="CO106" s="45"/>
      <c r="CP106" s="45"/>
      <c r="CQ106" s="63"/>
      <c r="CR106" s="45"/>
      <c r="CS106" s="45"/>
      <c r="CT106" s="45"/>
      <c r="CU106" s="45"/>
      <c r="CV106" s="63"/>
      <c r="CW106" s="45"/>
      <c r="CX106" s="45"/>
      <c r="CY106" s="45"/>
      <c r="CZ106" s="45"/>
      <c r="DA106" s="63"/>
      <c r="DB106" s="66"/>
    </row>
    <row r="107" spans="2:106" ht="8.25" customHeight="1" thickTop="1" thickBot="1">
      <c r="B107" s="15"/>
      <c r="C107" s="10"/>
      <c r="D107" s="48"/>
      <c r="E107" s="48"/>
      <c r="F107" s="48"/>
      <c r="G107" s="48"/>
      <c r="H107" s="48"/>
      <c r="I107" s="48"/>
      <c r="J107" s="48"/>
      <c r="K107" s="48"/>
      <c r="L107" s="15"/>
      <c r="M107" s="10"/>
      <c r="N107" s="10"/>
      <c r="O107" s="10"/>
      <c r="P107" s="10"/>
      <c r="Q107" s="10"/>
      <c r="R107" s="10"/>
      <c r="S107" s="37" t="s">
        <v>45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59" t="s">
        <v>46</v>
      </c>
      <c r="AO107" s="59"/>
      <c r="AP107" s="59"/>
      <c r="AQ107" s="59"/>
      <c r="AR107" s="59"/>
      <c r="AS107" s="59"/>
      <c r="AT107" s="61">
        <v>1</v>
      </c>
      <c r="AU107" s="61"/>
      <c r="AV107" s="61"/>
      <c r="AW107" s="61"/>
      <c r="AX107" s="61">
        <v>2</v>
      </c>
      <c r="AY107" s="61"/>
      <c r="AZ107" s="61"/>
      <c r="BA107" s="61"/>
      <c r="BB107" s="61">
        <v>3</v>
      </c>
      <c r="BC107" s="61"/>
      <c r="BD107" s="61"/>
      <c r="BE107" s="61"/>
      <c r="BF107" s="61">
        <v>4</v>
      </c>
      <c r="BG107" s="61"/>
      <c r="BH107" s="61"/>
      <c r="BI107" s="61"/>
      <c r="BJ107" s="59" t="s">
        <v>47</v>
      </c>
      <c r="BK107" s="59"/>
      <c r="BL107" s="59"/>
      <c r="BM107" s="59"/>
      <c r="BN107" s="59"/>
      <c r="BO107" s="59"/>
      <c r="BP107" s="61">
        <v>1</v>
      </c>
      <c r="BQ107" s="61"/>
      <c r="BR107" s="61"/>
      <c r="BS107" s="61"/>
      <c r="BT107" s="61">
        <v>2</v>
      </c>
      <c r="BU107" s="61"/>
      <c r="BV107" s="61"/>
      <c r="BW107" s="61"/>
      <c r="BX107" s="61">
        <v>3</v>
      </c>
      <c r="BY107" s="61"/>
      <c r="BZ107" s="61"/>
      <c r="CA107" s="61"/>
      <c r="CB107" s="61">
        <v>4</v>
      </c>
      <c r="CC107" s="61"/>
      <c r="CD107" s="61"/>
      <c r="CE107" s="61"/>
      <c r="CF107" s="10"/>
      <c r="CG107" s="24"/>
      <c r="CH107" s="15"/>
      <c r="CI107" s="24"/>
      <c r="CJ107" s="44"/>
      <c r="CK107" s="45">
        <v>28</v>
      </c>
      <c r="CL107" s="63">
        <v>28</v>
      </c>
      <c r="CM107" s="45"/>
      <c r="CN107" s="45"/>
      <c r="CO107" s="45"/>
      <c r="CP107" s="45">
        <v>68</v>
      </c>
      <c r="CQ107" s="63">
        <v>68</v>
      </c>
      <c r="CR107" s="45"/>
      <c r="CS107" s="45"/>
      <c r="CT107" s="45"/>
      <c r="CU107" s="45">
        <v>108</v>
      </c>
      <c r="CV107" s="63">
        <v>108</v>
      </c>
      <c r="CW107" s="45"/>
      <c r="CX107" s="45"/>
      <c r="CY107" s="45"/>
      <c r="CZ107" s="45">
        <v>148</v>
      </c>
      <c r="DA107" s="63">
        <v>148</v>
      </c>
      <c r="DB107" s="66"/>
    </row>
    <row r="108" spans="2:106" ht="8.25" customHeight="1" thickTop="1" thickBot="1">
      <c r="B108" s="15"/>
      <c r="C108" s="10"/>
      <c r="D108" s="48"/>
      <c r="E108" s="48"/>
      <c r="F108" s="48"/>
      <c r="G108" s="48"/>
      <c r="H108" s="48"/>
      <c r="I108" s="48"/>
      <c r="J108" s="48"/>
      <c r="K108" s="48"/>
      <c r="L108" s="15"/>
      <c r="M108" s="10"/>
      <c r="N108" s="10"/>
      <c r="O108" s="10"/>
      <c r="P108" s="10"/>
      <c r="Q108" s="10"/>
      <c r="R108" s="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59"/>
      <c r="AO108" s="59"/>
      <c r="AP108" s="59"/>
      <c r="AQ108" s="59"/>
      <c r="AR108" s="59"/>
      <c r="AS108" s="59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59"/>
      <c r="BK108" s="59"/>
      <c r="BL108" s="59"/>
      <c r="BM108" s="59"/>
      <c r="BN108" s="59"/>
      <c r="BO108" s="59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10"/>
      <c r="CG108" s="24"/>
      <c r="CH108" s="15"/>
      <c r="CI108" s="24"/>
      <c r="CJ108" s="44"/>
      <c r="CK108" s="45"/>
      <c r="CL108" s="63"/>
      <c r="CM108" s="45"/>
      <c r="CN108" s="45"/>
      <c r="CO108" s="45"/>
      <c r="CP108" s="45"/>
      <c r="CQ108" s="63"/>
      <c r="CR108" s="45"/>
      <c r="CS108" s="45"/>
      <c r="CT108" s="45"/>
      <c r="CU108" s="45"/>
      <c r="CV108" s="63"/>
      <c r="CW108" s="45"/>
      <c r="CX108" s="45"/>
      <c r="CY108" s="45"/>
      <c r="CZ108" s="45"/>
      <c r="DA108" s="63"/>
      <c r="DB108" s="66"/>
    </row>
    <row r="109" spans="2:106" ht="8.25" customHeight="1" thickTop="1" thickBot="1">
      <c r="B109" s="15"/>
      <c r="C109" s="10"/>
      <c r="D109" s="48"/>
      <c r="E109" s="48"/>
      <c r="F109" s="48"/>
      <c r="G109" s="48"/>
      <c r="H109" s="48"/>
      <c r="I109" s="48"/>
      <c r="J109" s="48"/>
      <c r="K109" s="48"/>
      <c r="L109" s="15"/>
      <c r="M109" s="10"/>
      <c r="N109" s="10"/>
      <c r="O109" s="10"/>
      <c r="P109" s="10"/>
      <c r="Q109" s="10"/>
      <c r="R109" s="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59"/>
      <c r="AO109" s="59"/>
      <c r="AP109" s="59"/>
      <c r="AQ109" s="59"/>
      <c r="AR109" s="59"/>
      <c r="AS109" s="59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59"/>
      <c r="BK109" s="59"/>
      <c r="BL109" s="59"/>
      <c r="BM109" s="59"/>
      <c r="BN109" s="59"/>
      <c r="BO109" s="59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10"/>
      <c r="CG109" s="24"/>
      <c r="CH109" s="15"/>
      <c r="CI109" s="24"/>
      <c r="CJ109" s="44"/>
      <c r="CK109" s="45"/>
      <c r="CL109" s="63"/>
      <c r="CM109" s="45"/>
      <c r="CN109" s="45"/>
      <c r="CO109" s="45"/>
      <c r="CP109" s="45"/>
      <c r="CQ109" s="63"/>
      <c r="CR109" s="45"/>
      <c r="CS109" s="45"/>
      <c r="CT109" s="45"/>
      <c r="CU109" s="45"/>
      <c r="CV109" s="63"/>
      <c r="CW109" s="45"/>
      <c r="CX109" s="45"/>
      <c r="CY109" s="45"/>
      <c r="CZ109" s="45"/>
      <c r="DA109" s="63"/>
      <c r="DB109" s="66"/>
    </row>
    <row r="110" spans="2:106" ht="8.25" customHeight="1" thickTop="1" thickBot="1">
      <c r="B110" s="15"/>
      <c r="C110" s="10"/>
      <c r="D110" s="48"/>
      <c r="E110" s="48"/>
      <c r="F110" s="48"/>
      <c r="G110" s="48"/>
      <c r="H110" s="48"/>
      <c r="I110" s="48"/>
      <c r="J110" s="48"/>
      <c r="K110" s="48"/>
      <c r="L110" s="15"/>
      <c r="M110" s="10"/>
      <c r="N110" s="10"/>
      <c r="O110" s="10"/>
      <c r="P110" s="10"/>
      <c r="Q110" s="10"/>
      <c r="R110" s="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59"/>
      <c r="AO110" s="59"/>
      <c r="AP110" s="59"/>
      <c r="AQ110" s="59"/>
      <c r="AR110" s="59"/>
      <c r="AS110" s="59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59"/>
      <c r="BK110" s="59"/>
      <c r="BL110" s="59"/>
      <c r="BM110" s="59"/>
      <c r="BN110" s="59"/>
      <c r="BO110" s="59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10"/>
      <c r="CG110" s="24"/>
      <c r="CH110" s="15"/>
      <c r="CI110" s="24"/>
      <c r="CJ110" s="44"/>
      <c r="CK110" s="45">
        <v>29</v>
      </c>
      <c r="CL110" s="63">
        <v>29</v>
      </c>
      <c r="CM110" s="45"/>
      <c r="CN110" s="45"/>
      <c r="CO110" s="45"/>
      <c r="CP110" s="45">
        <v>69</v>
      </c>
      <c r="CQ110" s="63">
        <v>69</v>
      </c>
      <c r="CR110" s="45"/>
      <c r="CS110" s="45"/>
      <c r="CT110" s="45"/>
      <c r="CU110" s="45">
        <v>109</v>
      </c>
      <c r="CV110" s="63">
        <v>109</v>
      </c>
      <c r="CW110" s="45"/>
      <c r="CX110" s="45"/>
      <c r="CY110" s="45"/>
      <c r="CZ110" s="45">
        <v>149</v>
      </c>
      <c r="DA110" s="63">
        <v>149</v>
      </c>
      <c r="DB110" s="66"/>
    </row>
    <row r="111" spans="2:106" ht="8.25" customHeight="1" thickTop="1" thickBot="1"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24"/>
      <c r="CH111" s="15"/>
      <c r="CI111" s="24"/>
      <c r="CJ111" s="44"/>
      <c r="CK111" s="45"/>
      <c r="CL111" s="63"/>
      <c r="CM111" s="45"/>
      <c r="CN111" s="45"/>
      <c r="CO111" s="45"/>
      <c r="CP111" s="45"/>
      <c r="CQ111" s="63"/>
      <c r="CR111" s="45"/>
      <c r="CS111" s="45"/>
      <c r="CT111" s="45"/>
      <c r="CU111" s="45"/>
      <c r="CV111" s="63"/>
      <c r="CW111" s="45"/>
      <c r="CX111" s="45"/>
      <c r="CY111" s="45"/>
      <c r="CZ111" s="45"/>
      <c r="DA111" s="63"/>
      <c r="DB111" s="66"/>
    </row>
    <row r="112" spans="2:106" ht="8.25" customHeight="1" thickTop="1" thickBot="1">
      <c r="B112" s="15"/>
      <c r="C112" s="10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5"/>
      <c r="Q112" s="10"/>
      <c r="R112" s="10"/>
      <c r="S112" s="37" t="s">
        <v>48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59" t="s">
        <v>49</v>
      </c>
      <c r="AO112" s="59"/>
      <c r="AP112" s="59"/>
      <c r="AQ112" s="59"/>
      <c r="AR112" s="59"/>
      <c r="AS112" s="59"/>
      <c r="AT112" s="61">
        <v>1</v>
      </c>
      <c r="AU112" s="61"/>
      <c r="AV112" s="61"/>
      <c r="AW112" s="61"/>
      <c r="AX112" s="61">
        <v>2</v>
      </c>
      <c r="AY112" s="61"/>
      <c r="AZ112" s="61"/>
      <c r="BA112" s="61"/>
      <c r="BB112" s="61">
        <v>3</v>
      </c>
      <c r="BC112" s="61"/>
      <c r="BD112" s="61"/>
      <c r="BE112" s="61"/>
      <c r="BF112" s="61">
        <v>4</v>
      </c>
      <c r="BG112" s="61"/>
      <c r="BH112" s="61"/>
      <c r="BI112" s="61"/>
      <c r="BJ112" s="59" t="s">
        <v>50</v>
      </c>
      <c r="BK112" s="59"/>
      <c r="BL112" s="59"/>
      <c r="BM112" s="59"/>
      <c r="BN112" s="59"/>
      <c r="BO112" s="59"/>
      <c r="BP112" s="61">
        <v>1</v>
      </c>
      <c r="BQ112" s="61"/>
      <c r="BR112" s="61"/>
      <c r="BS112" s="61"/>
      <c r="BT112" s="61">
        <v>2</v>
      </c>
      <c r="BU112" s="61"/>
      <c r="BV112" s="61"/>
      <c r="BW112" s="61"/>
      <c r="BX112" s="61">
        <v>3</v>
      </c>
      <c r="BY112" s="61"/>
      <c r="BZ112" s="61"/>
      <c r="CA112" s="61"/>
      <c r="CB112" s="61">
        <v>4</v>
      </c>
      <c r="CC112" s="61"/>
      <c r="CD112" s="61"/>
      <c r="CE112" s="61"/>
      <c r="CF112" s="10"/>
      <c r="CG112" s="24"/>
      <c r="CH112" s="15"/>
      <c r="CI112" s="24"/>
      <c r="CJ112" s="44"/>
      <c r="CK112" s="45"/>
      <c r="CL112" s="63"/>
      <c r="CM112" s="45"/>
      <c r="CN112" s="45"/>
      <c r="CO112" s="45"/>
      <c r="CP112" s="45"/>
      <c r="CQ112" s="63"/>
      <c r="CR112" s="45"/>
      <c r="CS112" s="45"/>
      <c r="CT112" s="45"/>
      <c r="CU112" s="45"/>
      <c r="CV112" s="63"/>
      <c r="CW112" s="45"/>
      <c r="CX112" s="45"/>
      <c r="CY112" s="45"/>
      <c r="CZ112" s="45"/>
      <c r="DA112" s="63"/>
      <c r="DB112" s="66"/>
    </row>
    <row r="113" spans="2:106" ht="8.25" customHeight="1" thickTop="1" thickBot="1">
      <c r="B113" s="15"/>
      <c r="C113" s="10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15"/>
      <c r="Q113" s="10"/>
      <c r="R113" s="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59"/>
      <c r="AO113" s="59"/>
      <c r="AP113" s="59"/>
      <c r="AQ113" s="59"/>
      <c r="AR113" s="59"/>
      <c r="AS113" s="59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59"/>
      <c r="BK113" s="59"/>
      <c r="BL113" s="59"/>
      <c r="BM113" s="59"/>
      <c r="BN113" s="59"/>
      <c r="BO113" s="59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10"/>
      <c r="CG113" s="24"/>
      <c r="CH113" s="15"/>
      <c r="CI113" s="24"/>
      <c r="CJ113" s="44"/>
      <c r="CK113" s="45">
        <v>30</v>
      </c>
      <c r="CL113" s="63">
        <v>30</v>
      </c>
      <c r="CM113" s="45"/>
      <c r="CN113" s="45"/>
      <c r="CO113" s="45"/>
      <c r="CP113" s="45">
        <v>70</v>
      </c>
      <c r="CQ113" s="63">
        <v>70</v>
      </c>
      <c r="CR113" s="45"/>
      <c r="CS113" s="45"/>
      <c r="CT113" s="45"/>
      <c r="CU113" s="45">
        <v>110</v>
      </c>
      <c r="CV113" s="63">
        <v>110</v>
      </c>
      <c r="CW113" s="45"/>
      <c r="CX113" s="45"/>
      <c r="CY113" s="45"/>
      <c r="CZ113" s="45">
        <v>150</v>
      </c>
      <c r="DA113" s="63">
        <v>150</v>
      </c>
      <c r="DB113" s="66"/>
    </row>
    <row r="114" spans="2:106" ht="8.25" customHeight="1" thickTop="1" thickBot="1">
      <c r="B114" s="15"/>
      <c r="C114" s="10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15"/>
      <c r="Q114" s="10"/>
      <c r="R114" s="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59"/>
      <c r="AO114" s="59"/>
      <c r="AP114" s="59"/>
      <c r="AQ114" s="59"/>
      <c r="AR114" s="59"/>
      <c r="AS114" s="59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59"/>
      <c r="BK114" s="59"/>
      <c r="BL114" s="59"/>
      <c r="BM114" s="59"/>
      <c r="BN114" s="59"/>
      <c r="BO114" s="59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10"/>
      <c r="CG114" s="24"/>
      <c r="CH114" s="15"/>
      <c r="CI114" s="24"/>
      <c r="CJ114" s="44"/>
      <c r="CK114" s="45"/>
      <c r="CL114" s="63"/>
      <c r="CM114" s="45"/>
      <c r="CN114" s="45"/>
      <c r="CO114" s="45"/>
      <c r="CP114" s="45"/>
      <c r="CQ114" s="63"/>
      <c r="CR114" s="45"/>
      <c r="CS114" s="45"/>
      <c r="CT114" s="45"/>
      <c r="CU114" s="45"/>
      <c r="CV114" s="63"/>
      <c r="CW114" s="45"/>
      <c r="CX114" s="45"/>
      <c r="CY114" s="45"/>
      <c r="CZ114" s="45"/>
      <c r="DA114" s="63"/>
      <c r="DB114" s="66"/>
    </row>
    <row r="115" spans="2:106" ht="8.25" customHeight="1" thickTop="1" thickBot="1">
      <c r="B115" s="15"/>
      <c r="C115" s="10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15"/>
      <c r="Q115" s="10"/>
      <c r="R115" s="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59"/>
      <c r="AO115" s="59"/>
      <c r="AP115" s="59"/>
      <c r="AQ115" s="59"/>
      <c r="AR115" s="59"/>
      <c r="AS115" s="59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59"/>
      <c r="BK115" s="59"/>
      <c r="BL115" s="59"/>
      <c r="BM115" s="59"/>
      <c r="BN115" s="59"/>
      <c r="BO115" s="59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10"/>
      <c r="CG115" s="24"/>
      <c r="CH115" s="15"/>
      <c r="CI115" s="24"/>
      <c r="CJ115" s="44"/>
      <c r="CK115" s="45"/>
      <c r="CL115" s="63"/>
      <c r="CM115" s="45"/>
      <c r="CN115" s="45"/>
      <c r="CO115" s="45"/>
      <c r="CP115" s="45"/>
      <c r="CQ115" s="63"/>
      <c r="CR115" s="45"/>
      <c r="CS115" s="45"/>
      <c r="CT115" s="45"/>
      <c r="CU115" s="45"/>
      <c r="CV115" s="63"/>
      <c r="CW115" s="45"/>
      <c r="CX115" s="45"/>
      <c r="CY115" s="45"/>
      <c r="CZ115" s="45"/>
      <c r="DA115" s="63"/>
      <c r="DB115" s="66"/>
    </row>
    <row r="116" spans="2:106" ht="8.25" customHeight="1" thickTop="1" thickBot="1"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24"/>
      <c r="CH116" s="15"/>
      <c r="CI116" s="24"/>
      <c r="CJ116" s="44"/>
      <c r="CK116" s="45">
        <v>31</v>
      </c>
      <c r="CL116" s="63">
        <v>31</v>
      </c>
      <c r="CM116" s="45"/>
      <c r="CN116" s="45"/>
      <c r="CO116" s="45"/>
      <c r="CP116" s="45">
        <v>71</v>
      </c>
      <c r="CQ116" s="63">
        <v>71</v>
      </c>
      <c r="CR116" s="45"/>
      <c r="CS116" s="45"/>
      <c r="CT116" s="45"/>
      <c r="CU116" s="45">
        <v>111</v>
      </c>
      <c r="CV116" s="63">
        <v>111</v>
      </c>
      <c r="CW116" s="45"/>
      <c r="CX116" s="45"/>
      <c r="CY116" s="45"/>
      <c r="CZ116" s="45">
        <v>151</v>
      </c>
      <c r="DA116" s="63">
        <v>151</v>
      </c>
      <c r="DB116" s="66"/>
    </row>
    <row r="117" spans="2:106" ht="8.25" customHeight="1" thickTop="1" thickBot="1">
      <c r="B117" s="15"/>
      <c r="C117" s="10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15"/>
      <c r="Q117" s="10"/>
      <c r="R117" s="10"/>
      <c r="S117" s="37" t="s">
        <v>51</v>
      </c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24"/>
      <c r="CH117" s="15"/>
      <c r="CI117" s="24"/>
      <c r="CJ117" s="44"/>
      <c r="CK117" s="45"/>
      <c r="CL117" s="63"/>
      <c r="CM117" s="45"/>
      <c r="CN117" s="45"/>
      <c r="CO117" s="45"/>
      <c r="CP117" s="45"/>
      <c r="CQ117" s="63"/>
      <c r="CR117" s="45"/>
      <c r="CS117" s="45"/>
      <c r="CT117" s="45"/>
      <c r="CU117" s="45"/>
      <c r="CV117" s="63"/>
      <c r="CW117" s="45"/>
      <c r="CX117" s="45"/>
      <c r="CY117" s="45"/>
      <c r="CZ117" s="45"/>
      <c r="DA117" s="63"/>
      <c r="DB117" s="66"/>
    </row>
    <row r="118" spans="2:106" ht="8.25" customHeight="1" thickTop="1" thickBot="1">
      <c r="B118" s="15"/>
      <c r="C118" s="10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15"/>
      <c r="Q118" s="10"/>
      <c r="R118" s="1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24"/>
      <c r="CH118" s="15"/>
      <c r="CI118" s="24"/>
      <c r="CJ118" s="44"/>
      <c r="CK118" s="45"/>
      <c r="CL118" s="63"/>
      <c r="CM118" s="45"/>
      <c r="CN118" s="45"/>
      <c r="CO118" s="45"/>
      <c r="CP118" s="45"/>
      <c r="CQ118" s="63"/>
      <c r="CR118" s="45"/>
      <c r="CS118" s="45"/>
      <c r="CT118" s="45"/>
      <c r="CU118" s="45"/>
      <c r="CV118" s="63"/>
      <c r="CW118" s="45"/>
      <c r="CX118" s="45"/>
      <c r="CY118" s="45"/>
      <c r="CZ118" s="45"/>
      <c r="DA118" s="63"/>
      <c r="DB118" s="66"/>
    </row>
    <row r="119" spans="2:106" ht="8.25" customHeight="1" thickTop="1" thickBot="1">
      <c r="B119" s="15"/>
      <c r="C119" s="10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15"/>
      <c r="Q119" s="10"/>
      <c r="R119" s="1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24"/>
      <c r="CH119" s="15"/>
      <c r="CI119" s="24"/>
      <c r="CJ119" s="44"/>
      <c r="CK119" s="45">
        <v>32</v>
      </c>
      <c r="CL119" s="63">
        <v>32</v>
      </c>
      <c r="CM119" s="45"/>
      <c r="CN119" s="45"/>
      <c r="CO119" s="45"/>
      <c r="CP119" s="45">
        <v>72</v>
      </c>
      <c r="CQ119" s="63">
        <v>72</v>
      </c>
      <c r="CR119" s="45"/>
      <c r="CS119" s="45"/>
      <c r="CT119" s="45"/>
      <c r="CU119" s="45">
        <v>112</v>
      </c>
      <c r="CV119" s="63">
        <v>112</v>
      </c>
      <c r="CW119" s="45"/>
      <c r="CX119" s="45"/>
      <c r="CY119" s="45"/>
      <c r="CZ119" s="45">
        <v>152</v>
      </c>
      <c r="DA119" s="63">
        <v>152</v>
      </c>
      <c r="DB119" s="66"/>
    </row>
    <row r="120" spans="2:106" ht="8.25" customHeight="1" thickTop="1" thickBot="1">
      <c r="B120" s="15"/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5"/>
      <c r="Q120" s="10"/>
      <c r="R120" s="1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24"/>
      <c r="CH120" s="15"/>
      <c r="CI120" s="24"/>
      <c r="CJ120" s="44"/>
      <c r="CK120" s="45"/>
      <c r="CL120" s="63"/>
      <c r="CM120" s="45"/>
      <c r="CN120" s="45"/>
      <c r="CO120" s="45"/>
      <c r="CP120" s="45"/>
      <c r="CQ120" s="63"/>
      <c r="CR120" s="45"/>
      <c r="CS120" s="45"/>
      <c r="CT120" s="45"/>
      <c r="CU120" s="45"/>
      <c r="CV120" s="63"/>
      <c r="CW120" s="45"/>
      <c r="CX120" s="45"/>
      <c r="CY120" s="45"/>
      <c r="CZ120" s="45"/>
      <c r="DA120" s="63"/>
      <c r="DB120" s="66"/>
    </row>
    <row r="121" spans="2:106" ht="8.25" customHeight="1" thickTop="1" thickBot="1">
      <c r="B121" s="16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25"/>
      <c r="CH121" s="15"/>
      <c r="CI121" s="24"/>
      <c r="CJ121" s="44"/>
      <c r="CK121" s="45"/>
      <c r="CL121" s="63"/>
      <c r="CM121" s="45"/>
      <c r="CN121" s="45"/>
      <c r="CO121" s="45"/>
      <c r="CP121" s="45"/>
      <c r="CQ121" s="63"/>
      <c r="CR121" s="45"/>
      <c r="CS121" s="45"/>
      <c r="CT121" s="45"/>
      <c r="CU121" s="45"/>
      <c r="CV121" s="63"/>
      <c r="CW121" s="45"/>
      <c r="CX121" s="45"/>
      <c r="CY121" s="45"/>
      <c r="CZ121" s="45"/>
      <c r="DA121" s="63"/>
      <c r="DB121" s="66"/>
    </row>
    <row r="122" spans="2:106" ht="8.25" customHeight="1" thickTop="1">
      <c r="B122" s="75" t="s">
        <v>31</v>
      </c>
      <c r="C122" s="76"/>
      <c r="D122" s="76"/>
      <c r="E122" s="76"/>
      <c r="F122" s="77"/>
      <c r="G122" s="84" t="s">
        <v>32</v>
      </c>
      <c r="H122" s="85"/>
      <c r="I122" s="85"/>
      <c r="J122" s="85"/>
      <c r="K122" s="85"/>
      <c r="L122" s="85"/>
      <c r="M122" s="85"/>
      <c r="N122" s="85"/>
      <c r="O122" s="86"/>
      <c r="P122" s="76" t="s">
        <v>33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5" t="s">
        <v>31</v>
      </c>
      <c r="AX122" s="76"/>
      <c r="AY122" s="76"/>
      <c r="AZ122" s="76"/>
      <c r="BA122" s="76"/>
      <c r="BB122" s="90"/>
      <c r="BC122" s="14" t="s">
        <v>52</v>
      </c>
      <c r="BD122" s="18"/>
      <c r="BE122" s="18"/>
      <c r="BF122" s="18"/>
      <c r="BG122" s="18"/>
      <c r="BH122" s="23"/>
      <c r="BI122" s="76" t="s">
        <v>53</v>
      </c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90"/>
      <c r="CH122" s="15"/>
      <c r="CI122" s="24"/>
      <c r="CJ122" s="44"/>
      <c r="CK122" s="45">
        <v>33</v>
      </c>
      <c r="CL122" s="63">
        <v>33</v>
      </c>
      <c r="CM122" s="45"/>
      <c r="CN122" s="45"/>
      <c r="CO122" s="45"/>
      <c r="CP122" s="45">
        <v>73</v>
      </c>
      <c r="CQ122" s="63">
        <v>73</v>
      </c>
      <c r="CR122" s="45"/>
      <c r="CS122" s="45"/>
      <c r="CT122" s="45"/>
      <c r="CU122" s="45">
        <v>113</v>
      </c>
      <c r="CV122" s="63">
        <v>113</v>
      </c>
      <c r="CW122" s="45"/>
      <c r="CX122" s="45"/>
      <c r="CY122" s="45"/>
      <c r="CZ122" s="45">
        <v>153</v>
      </c>
      <c r="DA122" s="63">
        <v>153</v>
      </c>
      <c r="DB122" s="66"/>
    </row>
    <row r="123" spans="2:106" ht="8.25" customHeight="1">
      <c r="B123" s="78"/>
      <c r="C123" s="79"/>
      <c r="D123" s="79"/>
      <c r="E123" s="79"/>
      <c r="F123" s="80"/>
      <c r="G123" s="87"/>
      <c r="H123" s="88"/>
      <c r="I123" s="88"/>
      <c r="J123" s="88"/>
      <c r="K123" s="88"/>
      <c r="L123" s="88"/>
      <c r="M123" s="88"/>
      <c r="N123" s="88"/>
      <c r="O123" s="8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8"/>
      <c r="AX123" s="79"/>
      <c r="AY123" s="79"/>
      <c r="AZ123" s="79"/>
      <c r="BA123" s="79"/>
      <c r="BB123" s="91"/>
      <c r="BC123" s="15"/>
      <c r="BD123" s="10"/>
      <c r="BE123" s="10"/>
      <c r="BF123" s="10"/>
      <c r="BG123" s="10"/>
      <c r="BH123" s="24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91"/>
      <c r="CH123" s="15"/>
      <c r="CI123" s="24"/>
      <c r="CJ123" s="44"/>
      <c r="CK123" s="45"/>
      <c r="CL123" s="63"/>
      <c r="CM123" s="45"/>
      <c r="CN123" s="45"/>
      <c r="CO123" s="45"/>
      <c r="CP123" s="45"/>
      <c r="CQ123" s="63"/>
      <c r="CR123" s="45"/>
      <c r="CS123" s="45"/>
      <c r="CT123" s="45"/>
      <c r="CU123" s="45"/>
      <c r="CV123" s="63"/>
      <c r="CW123" s="45"/>
      <c r="CX123" s="45"/>
      <c r="CY123" s="45"/>
      <c r="CZ123" s="45"/>
      <c r="DA123" s="63"/>
      <c r="DB123" s="66"/>
    </row>
    <row r="124" spans="2:106" ht="8.25" customHeight="1">
      <c r="B124" s="78"/>
      <c r="C124" s="79"/>
      <c r="D124" s="79"/>
      <c r="E124" s="79"/>
      <c r="F124" s="80"/>
      <c r="G124" s="70" t="s">
        <v>54</v>
      </c>
      <c r="H124" s="10"/>
      <c r="I124" s="10"/>
      <c r="J124" s="10"/>
      <c r="K124" s="10"/>
      <c r="L124" s="10"/>
      <c r="M124" s="10"/>
      <c r="N124" s="10"/>
      <c r="O124" s="71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8"/>
      <c r="AX124" s="79"/>
      <c r="AY124" s="79"/>
      <c r="AZ124" s="79"/>
      <c r="BA124" s="79"/>
      <c r="BB124" s="91"/>
      <c r="BC124" s="15" t="s">
        <v>55</v>
      </c>
      <c r="BD124" s="10"/>
      <c r="BE124" s="10"/>
      <c r="BF124" s="10"/>
      <c r="BG124" s="10"/>
      <c r="BH124" s="24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91"/>
      <c r="CH124" s="15"/>
      <c r="CI124" s="24"/>
      <c r="CJ124" s="44"/>
      <c r="CK124" s="45"/>
      <c r="CL124" s="63"/>
      <c r="CM124" s="45"/>
      <c r="CN124" s="45"/>
      <c r="CO124" s="45"/>
      <c r="CP124" s="45"/>
      <c r="CQ124" s="63"/>
      <c r="CR124" s="45"/>
      <c r="CS124" s="45"/>
      <c r="CT124" s="45"/>
      <c r="CU124" s="45"/>
      <c r="CV124" s="63"/>
      <c r="CW124" s="45"/>
      <c r="CX124" s="45"/>
      <c r="CY124" s="45"/>
      <c r="CZ124" s="45"/>
      <c r="DA124" s="63"/>
      <c r="DB124" s="66"/>
    </row>
    <row r="125" spans="2:106" ht="8.25" customHeight="1">
      <c r="B125" s="81"/>
      <c r="C125" s="82"/>
      <c r="D125" s="82"/>
      <c r="E125" s="82"/>
      <c r="F125" s="83"/>
      <c r="G125" s="72"/>
      <c r="H125" s="73"/>
      <c r="I125" s="73"/>
      <c r="J125" s="73"/>
      <c r="K125" s="73"/>
      <c r="L125" s="73"/>
      <c r="M125" s="73"/>
      <c r="N125" s="73"/>
      <c r="O125" s="74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8"/>
      <c r="AX125" s="79"/>
      <c r="AY125" s="79"/>
      <c r="AZ125" s="79"/>
      <c r="BA125" s="79"/>
      <c r="BB125" s="91"/>
      <c r="BC125" s="15"/>
      <c r="BD125" s="10"/>
      <c r="BE125" s="10"/>
      <c r="BF125" s="10"/>
      <c r="BG125" s="10"/>
      <c r="BH125" s="24"/>
      <c r="BI125" s="92">
        <v>1</v>
      </c>
      <c r="BJ125" s="92"/>
      <c r="BK125" s="92"/>
      <c r="BL125" s="92"/>
      <c r="BM125" s="92"/>
      <c r="BN125" s="92">
        <v>2</v>
      </c>
      <c r="BO125" s="92"/>
      <c r="BP125" s="92"/>
      <c r="BQ125" s="92"/>
      <c r="BR125" s="92"/>
      <c r="BS125" s="92">
        <v>3</v>
      </c>
      <c r="BT125" s="92"/>
      <c r="BU125" s="92"/>
      <c r="BV125" s="92"/>
      <c r="BW125" s="92"/>
      <c r="BX125" s="92">
        <v>4</v>
      </c>
      <c r="BY125" s="92"/>
      <c r="BZ125" s="92"/>
      <c r="CA125" s="92"/>
      <c r="CB125" s="92"/>
      <c r="CC125" s="92">
        <v>5</v>
      </c>
      <c r="CD125" s="92"/>
      <c r="CE125" s="92"/>
      <c r="CF125" s="92"/>
      <c r="CG125" s="93"/>
      <c r="CH125" s="15"/>
      <c r="CI125" s="24"/>
      <c r="CJ125" s="44"/>
      <c r="CK125" s="45">
        <v>34</v>
      </c>
      <c r="CL125" s="63">
        <v>34</v>
      </c>
      <c r="CM125" s="45"/>
      <c r="CN125" s="45"/>
      <c r="CO125" s="45"/>
      <c r="CP125" s="45">
        <v>74</v>
      </c>
      <c r="CQ125" s="63">
        <v>74</v>
      </c>
      <c r="CR125" s="45"/>
      <c r="CS125" s="45"/>
      <c r="CT125" s="45"/>
      <c r="CU125" s="45">
        <v>114</v>
      </c>
      <c r="CV125" s="63">
        <v>114</v>
      </c>
      <c r="CW125" s="45"/>
      <c r="CX125" s="45"/>
      <c r="CY125" s="45"/>
      <c r="CZ125" s="45">
        <v>154</v>
      </c>
      <c r="DA125" s="63">
        <v>154</v>
      </c>
      <c r="DB125" s="66"/>
    </row>
    <row r="126" spans="2:106" ht="8.25" customHeight="1">
      <c r="B126" s="95">
        <v>1</v>
      </c>
      <c r="C126" s="96"/>
      <c r="D126" s="96"/>
      <c r="E126" s="96"/>
      <c r="F126" s="96"/>
      <c r="G126" s="128"/>
      <c r="H126" s="128"/>
      <c r="I126" s="129"/>
      <c r="J126" s="130"/>
      <c r="K126" s="128"/>
      <c r="L126" s="129"/>
      <c r="M126" s="131"/>
      <c r="N126" s="128"/>
      <c r="O126" s="128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3"/>
      <c r="AW126" s="134"/>
      <c r="AX126" s="135"/>
      <c r="AY126" s="135"/>
      <c r="AZ126" s="135"/>
      <c r="BA126" s="135"/>
      <c r="BB126" s="136"/>
      <c r="BC126" s="44"/>
      <c r="BD126" s="45"/>
      <c r="BE126" s="45"/>
      <c r="BF126" s="45"/>
      <c r="BG126" s="45"/>
      <c r="BH126" s="66"/>
      <c r="BI126" s="94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66"/>
      <c r="CH126" s="15"/>
      <c r="CI126" s="24"/>
      <c r="CJ126" s="44"/>
      <c r="CK126" s="45"/>
      <c r="CL126" s="63"/>
      <c r="CM126" s="45"/>
      <c r="CN126" s="45"/>
      <c r="CO126" s="45"/>
      <c r="CP126" s="45"/>
      <c r="CQ126" s="63"/>
      <c r="CR126" s="45"/>
      <c r="CS126" s="45"/>
      <c r="CT126" s="45"/>
      <c r="CU126" s="45"/>
      <c r="CV126" s="63"/>
      <c r="CW126" s="45"/>
      <c r="CX126" s="45"/>
      <c r="CY126" s="45"/>
      <c r="CZ126" s="45"/>
      <c r="DA126" s="63"/>
      <c r="DB126" s="66"/>
    </row>
    <row r="127" spans="2:106" ht="8.25" customHeight="1">
      <c r="B127" s="95"/>
      <c r="C127" s="96"/>
      <c r="D127" s="96"/>
      <c r="E127" s="96"/>
      <c r="F127" s="96"/>
      <c r="G127" s="128"/>
      <c r="H127" s="128"/>
      <c r="I127" s="129"/>
      <c r="J127" s="130"/>
      <c r="K127" s="128"/>
      <c r="L127" s="129"/>
      <c r="M127" s="131"/>
      <c r="N127" s="128"/>
      <c r="O127" s="128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3"/>
      <c r="AW127" s="134"/>
      <c r="AX127" s="135"/>
      <c r="AY127" s="135"/>
      <c r="AZ127" s="135"/>
      <c r="BA127" s="135"/>
      <c r="BB127" s="136"/>
      <c r="BC127" s="44"/>
      <c r="BD127" s="45"/>
      <c r="BE127" s="45"/>
      <c r="BF127" s="45"/>
      <c r="BG127" s="45"/>
      <c r="BH127" s="66"/>
      <c r="BI127" s="94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66"/>
      <c r="CH127" s="15"/>
      <c r="CI127" s="24"/>
      <c r="CJ127" s="44"/>
      <c r="CK127" s="45"/>
      <c r="CL127" s="63"/>
      <c r="CM127" s="45"/>
      <c r="CN127" s="45"/>
      <c r="CO127" s="45"/>
      <c r="CP127" s="45"/>
      <c r="CQ127" s="63"/>
      <c r="CR127" s="45"/>
      <c r="CS127" s="45"/>
      <c r="CT127" s="45"/>
      <c r="CU127" s="45"/>
      <c r="CV127" s="63"/>
      <c r="CW127" s="45"/>
      <c r="CX127" s="45"/>
      <c r="CY127" s="45"/>
      <c r="CZ127" s="45"/>
      <c r="DA127" s="63"/>
      <c r="DB127" s="66"/>
    </row>
    <row r="128" spans="2:106" ht="8.25" customHeight="1">
      <c r="B128" s="95"/>
      <c r="C128" s="96"/>
      <c r="D128" s="96"/>
      <c r="E128" s="96"/>
      <c r="F128" s="96"/>
      <c r="G128" s="128"/>
      <c r="H128" s="128"/>
      <c r="I128" s="129"/>
      <c r="J128" s="130"/>
      <c r="K128" s="128"/>
      <c r="L128" s="129"/>
      <c r="M128" s="131"/>
      <c r="N128" s="128"/>
      <c r="O128" s="128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3"/>
      <c r="AW128" s="134"/>
      <c r="AX128" s="135"/>
      <c r="AY128" s="135"/>
      <c r="AZ128" s="135"/>
      <c r="BA128" s="135"/>
      <c r="BB128" s="136"/>
      <c r="BC128" s="44"/>
      <c r="BD128" s="45"/>
      <c r="BE128" s="45"/>
      <c r="BF128" s="45"/>
      <c r="BG128" s="45"/>
      <c r="BH128" s="66"/>
      <c r="BI128" s="94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66"/>
      <c r="CH128" s="15"/>
      <c r="CI128" s="24"/>
      <c r="CJ128" s="44"/>
      <c r="CK128" s="45">
        <v>35</v>
      </c>
      <c r="CL128" s="63">
        <v>35</v>
      </c>
      <c r="CM128" s="45"/>
      <c r="CN128" s="45"/>
      <c r="CO128" s="45"/>
      <c r="CP128" s="45">
        <v>75</v>
      </c>
      <c r="CQ128" s="63">
        <v>75</v>
      </c>
      <c r="CR128" s="45"/>
      <c r="CS128" s="45"/>
      <c r="CT128" s="45"/>
      <c r="CU128" s="45">
        <v>115</v>
      </c>
      <c r="CV128" s="63">
        <v>115</v>
      </c>
      <c r="CW128" s="45"/>
      <c r="CX128" s="45"/>
      <c r="CY128" s="45"/>
      <c r="CZ128" s="45">
        <v>155</v>
      </c>
      <c r="DA128" s="63">
        <v>155</v>
      </c>
      <c r="DB128" s="66"/>
    </row>
    <row r="129" spans="2:106" ht="8.25" customHeight="1">
      <c r="B129" s="95">
        <v>2</v>
      </c>
      <c r="C129" s="96"/>
      <c r="D129" s="96"/>
      <c r="E129" s="96"/>
      <c r="F129" s="96"/>
      <c r="G129" s="128"/>
      <c r="H129" s="128"/>
      <c r="I129" s="129"/>
      <c r="J129" s="130"/>
      <c r="K129" s="128"/>
      <c r="L129" s="129"/>
      <c r="M129" s="131"/>
      <c r="N129" s="128"/>
      <c r="O129" s="128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3"/>
      <c r="AW129" s="134"/>
      <c r="AX129" s="135"/>
      <c r="AY129" s="135"/>
      <c r="AZ129" s="135"/>
      <c r="BA129" s="135"/>
      <c r="BB129" s="136"/>
      <c r="BC129" s="44"/>
      <c r="BD129" s="45"/>
      <c r="BE129" s="45"/>
      <c r="BF129" s="45"/>
      <c r="BG129" s="45"/>
      <c r="BH129" s="66"/>
      <c r="BI129" s="94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66"/>
      <c r="CH129" s="15"/>
      <c r="CI129" s="24"/>
      <c r="CJ129" s="44"/>
      <c r="CK129" s="45"/>
      <c r="CL129" s="63"/>
      <c r="CM129" s="45"/>
      <c r="CN129" s="45"/>
      <c r="CO129" s="45"/>
      <c r="CP129" s="45"/>
      <c r="CQ129" s="63"/>
      <c r="CR129" s="45"/>
      <c r="CS129" s="45"/>
      <c r="CT129" s="45"/>
      <c r="CU129" s="45"/>
      <c r="CV129" s="63"/>
      <c r="CW129" s="45"/>
      <c r="CX129" s="45"/>
      <c r="CY129" s="45"/>
      <c r="CZ129" s="45"/>
      <c r="DA129" s="63"/>
      <c r="DB129" s="66"/>
    </row>
    <row r="130" spans="2:106" ht="8.25" customHeight="1">
      <c r="B130" s="95"/>
      <c r="C130" s="96"/>
      <c r="D130" s="96"/>
      <c r="E130" s="96"/>
      <c r="F130" s="96"/>
      <c r="G130" s="128"/>
      <c r="H130" s="128"/>
      <c r="I130" s="129"/>
      <c r="J130" s="130"/>
      <c r="K130" s="128"/>
      <c r="L130" s="129"/>
      <c r="M130" s="131"/>
      <c r="N130" s="128"/>
      <c r="O130" s="128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3"/>
      <c r="AW130" s="134"/>
      <c r="AX130" s="135"/>
      <c r="AY130" s="135"/>
      <c r="AZ130" s="135"/>
      <c r="BA130" s="135"/>
      <c r="BB130" s="136"/>
      <c r="BC130" s="44"/>
      <c r="BD130" s="45"/>
      <c r="BE130" s="45"/>
      <c r="BF130" s="45"/>
      <c r="BG130" s="45"/>
      <c r="BH130" s="66"/>
      <c r="BI130" s="94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66"/>
      <c r="CH130" s="15"/>
      <c r="CI130" s="24"/>
      <c r="CJ130" s="44"/>
      <c r="CK130" s="45"/>
      <c r="CL130" s="63"/>
      <c r="CM130" s="45"/>
      <c r="CN130" s="45"/>
      <c r="CO130" s="45"/>
      <c r="CP130" s="45"/>
      <c r="CQ130" s="63"/>
      <c r="CR130" s="45"/>
      <c r="CS130" s="45"/>
      <c r="CT130" s="45"/>
      <c r="CU130" s="45"/>
      <c r="CV130" s="63"/>
      <c r="CW130" s="45"/>
      <c r="CX130" s="45"/>
      <c r="CY130" s="45"/>
      <c r="CZ130" s="45"/>
      <c r="DA130" s="63"/>
      <c r="DB130" s="66"/>
    </row>
    <row r="131" spans="2:106" ht="8.25" customHeight="1">
      <c r="B131" s="95"/>
      <c r="C131" s="96"/>
      <c r="D131" s="96"/>
      <c r="E131" s="96"/>
      <c r="F131" s="96"/>
      <c r="G131" s="128"/>
      <c r="H131" s="128"/>
      <c r="I131" s="129"/>
      <c r="J131" s="130"/>
      <c r="K131" s="128"/>
      <c r="L131" s="129"/>
      <c r="M131" s="131"/>
      <c r="N131" s="128"/>
      <c r="O131" s="128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3"/>
      <c r="AW131" s="134"/>
      <c r="AX131" s="135"/>
      <c r="AY131" s="135"/>
      <c r="AZ131" s="135"/>
      <c r="BA131" s="135"/>
      <c r="BB131" s="136"/>
      <c r="BC131" s="44"/>
      <c r="BD131" s="45"/>
      <c r="BE131" s="45"/>
      <c r="BF131" s="45"/>
      <c r="BG131" s="45"/>
      <c r="BH131" s="66"/>
      <c r="BI131" s="94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66"/>
      <c r="CH131" s="15"/>
      <c r="CI131" s="24"/>
      <c r="CJ131" s="44"/>
      <c r="CK131" s="45">
        <v>36</v>
      </c>
      <c r="CL131" s="63">
        <v>36</v>
      </c>
      <c r="CM131" s="45"/>
      <c r="CN131" s="45"/>
      <c r="CO131" s="45"/>
      <c r="CP131" s="45">
        <v>76</v>
      </c>
      <c r="CQ131" s="63">
        <v>76</v>
      </c>
      <c r="CR131" s="45"/>
      <c r="CS131" s="45"/>
      <c r="CT131" s="45"/>
      <c r="CU131" s="45">
        <v>116</v>
      </c>
      <c r="CV131" s="63">
        <v>116</v>
      </c>
      <c r="CW131" s="45"/>
      <c r="CX131" s="45"/>
      <c r="CY131" s="45"/>
      <c r="CZ131" s="45">
        <v>156</v>
      </c>
      <c r="DA131" s="63">
        <v>156</v>
      </c>
      <c r="DB131" s="66"/>
    </row>
    <row r="132" spans="2:106" ht="8.25" customHeight="1">
      <c r="B132" s="95">
        <v>3</v>
      </c>
      <c r="C132" s="96"/>
      <c r="D132" s="96"/>
      <c r="E132" s="96"/>
      <c r="F132" s="96"/>
      <c r="G132" s="128"/>
      <c r="H132" s="128"/>
      <c r="I132" s="129"/>
      <c r="J132" s="130"/>
      <c r="K132" s="128"/>
      <c r="L132" s="129"/>
      <c r="M132" s="131"/>
      <c r="N132" s="128"/>
      <c r="O132" s="128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3"/>
      <c r="AW132" s="134"/>
      <c r="AX132" s="135"/>
      <c r="AY132" s="135"/>
      <c r="AZ132" s="135"/>
      <c r="BA132" s="135"/>
      <c r="BB132" s="136"/>
      <c r="BC132" s="44"/>
      <c r="BD132" s="45"/>
      <c r="BE132" s="45"/>
      <c r="BF132" s="45"/>
      <c r="BG132" s="45"/>
      <c r="BH132" s="66"/>
      <c r="BI132" s="94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66"/>
      <c r="CH132" s="15"/>
      <c r="CI132" s="24"/>
      <c r="CJ132" s="44"/>
      <c r="CK132" s="45"/>
      <c r="CL132" s="63"/>
      <c r="CM132" s="45"/>
      <c r="CN132" s="45"/>
      <c r="CO132" s="45"/>
      <c r="CP132" s="45"/>
      <c r="CQ132" s="63"/>
      <c r="CR132" s="45"/>
      <c r="CS132" s="45"/>
      <c r="CT132" s="45"/>
      <c r="CU132" s="45"/>
      <c r="CV132" s="63"/>
      <c r="CW132" s="45"/>
      <c r="CX132" s="45"/>
      <c r="CY132" s="45"/>
      <c r="CZ132" s="45"/>
      <c r="DA132" s="63"/>
      <c r="DB132" s="66"/>
    </row>
    <row r="133" spans="2:106" ht="8.25" customHeight="1">
      <c r="B133" s="95"/>
      <c r="C133" s="96"/>
      <c r="D133" s="96"/>
      <c r="E133" s="96"/>
      <c r="F133" s="96"/>
      <c r="G133" s="128"/>
      <c r="H133" s="128"/>
      <c r="I133" s="129"/>
      <c r="J133" s="130"/>
      <c r="K133" s="128"/>
      <c r="L133" s="129"/>
      <c r="M133" s="131"/>
      <c r="N133" s="128"/>
      <c r="O133" s="128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3"/>
      <c r="AW133" s="134"/>
      <c r="AX133" s="135"/>
      <c r="AY133" s="135"/>
      <c r="AZ133" s="135"/>
      <c r="BA133" s="135"/>
      <c r="BB133" s="136"/>
      <c r="BC133" s="44"/>
      <c r="BD133" s="45"/>
      <c r="BE133" s="45"/>
      <c r="BF133" s="45"/>
      <c r="BG133" s="45"/>
      <c r="BH133" s="66"/>
      <c r="BI133" s="94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66"/>
      <c r="CH133" s="15"/>
      <c r="CI133" s="24"/>
      <c r="CJ133" s="44"/>
      <c r="CK133" s="45"/>
      <c r="CL133" s="63"/>
      <c r="CM133" s="45"/>
      <c r="CN133" s="45"/>
      <c r="CO133" s="45"/>
      <c r="CP133" s="45"/>
      <c r="CQ133" s="63"/>
      <c r="CR133" s="45"/>
      <c r="CS133" s="45"/>
      <c r="CT133" s="45"/>
      <c r="CU133" s="45"/>
      <c r="CV133" s="63"/>
      <c r="CW133" s="45"/>
      <c r="CX133" s="45"/>
      <c r="CY133" s="45"/>
      <c r="CZ133" s="45"/>
      <c r="DA133" s="63"/>
      <c r="DB133" s="66"/>
    </row>
    <row r="134" spans="2:106" ht="8.25" customHeight="1">
      <c r="B134" s="95"/>
      <c r="C134" s="96"/>
      <c r="D134" s="96"/>
      <c r="E134" s="96"/>
      <c r="F134" s="96"/>
      <c r="G134" s="128"/>
      <c r="H134" s="128"/>
      <c r="I134" s="129"/>
      <c r="J134" s="130"/>
      <c r="K134" s="128"/>
      <c r="L134" s="129"/>
      <c r="M134" s="131"/>
      <c r="N134" s="128"/>
      <c r="O134" s="128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3"/>
      <c r="AW134" s="134"/>
      <c r="AX134" s="135"/>
      <c r="AY134" s="135"/>
      <c r="AZ134" s="135"/>
      <c r="BA134" s="135"/>
      <c r="BB134" s="136"/>
      <c r="BC134" s="44"/>
      <c r="BD134" s="45"/>
      <c r="BE134" s="45"/>
      <c r="BF134" s="45"/>
      <c r="BG134" s="45"/>
      <c r="BH134" s="66"/>
      <c r="BI134" s="94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66"/>
      <c r="CH134" s="15"/>
      <c r="CI134" s="24"/>
      <c r="CJ134" s="44"/>
      <c r="CK134" s="45">
        <v>37</v>
      </c>
      <c r="CL134" s="63">
        <v>37</v>
      </c>
      <c r="CM134" s="45"/>
      <c r="CN134" s="45"/>
      <c r="CO134" s="45"/>
      <c r="CP134" s="45">
        <v>77</v>
      </c>
      <c r="CQ134" s="63">
        <v>77</v>
      </c>
      <c r="CR134" s="45"/>
      <c r="CS134" s="45"/>
      <c r="CT134" s="45"/>
      <c r="CU134" s="45">
        <v>117</v>
      </c>
      <c r="CV134" s="63">
        <v>117</v>
      </c>
      <c r="CW134" s="45"/>
      <c r="CX134" s="45"/>
      <c r="CY134" s="45"/>
      <c r="CZ134" s="45">
        <v>157</v>
      </c>
      <c r="DA134" s="63">
        <v>157</v>
      </c>
      <c r="DB134" s="66"/>
    </row>
    <row r="135" spans="2:106" ht="8.25" customHeight="1">
      <c r="B135" s="95">
        <v>4</v>
      </c>
      <c r="C135" s="96"/>
      <c r="D135" s="96"/>
      <c r="E135" s="96"/>
      <c r="F135" s="96"/>
      <c r="G135" s="128"/>
      <c r="H135" s="128"/>
      <c r="I135" s="129"/>
      <c r="J135" s="130"/>
      <c r="K135" s="128"/>
      <c r="L135" s="129"/>
      <c r="M135" s="131"/>
      <c r="N135" s="128"/>
      <c r="O135" s="128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3"/>
      <c r="AW135" s="134"/>
      <c r="AX135" s="135"/>
      <c r="AY135" s="135"/>
      <c r="AZ135" s="135"/>
      <c r="BA135" s="135"/>
      <c r="BB135" s="136"/>
      <c r="BC135" s="44"/>
      <c r="BD135" s="45"/>
      <c r="BE135" s="45"/>
      <c r="BF135" s="45"/>
      <c r="BG135" s="45"/>
      <c r="BH135" s="66"/>
      <c r="BI135" s="94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66"/>
      <c r="CH135" s="15"/>
      <c r="CI135" s="24"/>
      <c r="CJ135" s="44"/>
      <c r="CK135" s="45"/>
      <c r="CL135" s="63"/>
      <c r="CM135" s="45"/>
      <c r="CN135" s="45"/>
      <c r="CO135" s="45"/>
      <c r="CP135" s="45"/>
      <c r="CQ135" s="63"/>
      <c r="CR135" s="45"/>
      <c r="CS135" s="45"/>
      <c r="CT135" s="45"/>
      <c r="CU135" s="45"/>
      <c r="CV135" s="63"/>
      <c r="CW135" s="45"/>
      <c r="CX135" s="45"/>
      <c r="CY135" s="45"/>
      <c r="CZ135" s="45"/>
      <c r="DA135" s="63"/>
      <c r="DB135" s="66"/>
    </row>
    <row r="136" spans="2:106" ht="8.25" customHeight="1">
      <c r="B136" s="95"/>
      <c r="C136" s="96"/>
      <c r="D136" s="96"/>
      <c r="E136" s="96"/>
      <c r="F136" s="96"/>
      <c r="G136" s="128"/>
      <c r="H136" s="128"/>
      <c r="I136" s="129"/>
      <c r="J136" s="130"/>
      <c r="K136" s="128"/>
      <c r="L136" s="129"/>
      <c r="M136" s="131"/>
      <c r="N136" s="128"/>
      <c r="O136" s="128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3"/>
      <c r="AW136" s="134"/>
      <c r="AX136" s="135"/>
      <c r="AY136" s="135"/>
      <c r="AZ136" s="135"/>
      <c r="BA136" s="135"/>
      <c r="BB136" s="136"/>
      <c r="BC136" s="44"/>
      <c r="BD136" s="45"/>
      <c r="BE136" s="45"/>
      <c r="BF136" s="45"/>
      <c r="BG136" s="45"/>
      <c r="BH136" s="66"/>
      <c r="BI136" s="94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66"/>
      <c r="CH136" s="15"/>
      <c r="CI136" s="24"/>
      <c r="CJ136" s="44"/>
      <c r="CK136" s="45"/>
      <c r="CL136" s="63"/>
      <c r="CM136" s="45"/>
      <c r="CN136" s="45"/>
      <c r="CO136" s="45"/>
      <c r="CP136" s="45"/>
      <c r="CQ136" s="63"/>
      <c r="CR136" s="45"/>
      <c r="CS136" s="45"/>
      <c r="CT136" s="45"/>
      <c r="CU136" s="45"/>
      <c r="CV136" s="63"/>
      <c r="CW136" s="45"/>
      <c r="CX136" s="45"/>
      <c r="CY136" s="45"/>
      <c r="CZ136" s="45"/>
      <c r="DA136" s="63"/>
      <c r="DB136" s="66"/>
    </row>
    <row r="137" spans="2:106" ht="8.25" customHeight="1">
      <c r="B137" s="95"/>
      <c r="C137" s="96"/>
      <c r="D137" s="96"/>
      <c r="E137" s="96"/>
      <c r="F137" s="96"/>
      <c r="G137" s="128"/>
      <c r="H137" s="128"/>
      <c r="I137" s="129"/>
      <c r="J137" s="130"/>
      <c r="K137" s="128"/>
      <c r="L137" s="129"/>
      <c r="M137" s="131"/>
      <c r="N137" s="128"/>
      <c r="O137" s="128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3"/>
      <c r="AW137" s="134"/>
      <c r="AX137" s="135"/>
      <c r="AY137" s="135"/>
      <c r="AZ137" s="135"/>
      <c r="BA137" s="135"/>
      <c r="BB137" s="136"/>
      <c r="BC137" s="44"/>
      <c r="BD137" s="45"/>
      <c r="BE137" s="45"/>
      <c r="BF137" s="45"/>
      <c r="BG137" s="45"/>
      <c r="BH137" s="66"/>
      <c r="BI137" s="94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66"/>
      <c r="CH137" s="15"/>
      <c r="CI137" s="24"/>
      <c r="CJ137" s="44"/>
      <c r="CK137" s="45">
        <v>38</v>
      </c>
      <c r="CL137" s="63">
        <v>38</v>
      </c>
      <c r="CM137" s="45"/>
      <c r="CN137" s="45"/>
      <c r="CO137" s="45"/>
      <c r="CP137" s="45">
        <v>78</v>
      </c>
      <c r="CQ137" s="63">
        <v>78</v>
      </c>
      <c r="CR137" s="45"/>
      <c r="CS137" s="45"/>
      <c r="CT137" s="45"/>
      <c r="CU137" s="45">
        <v>118</v>
      </c>
      <c r="CV137" s="63">
        <v>118</v>
      </c>
      <c r="CW137" s="45"/>
      <c r="CX137" s="45"/>
      <c r="CY137" s="45"/>
      <c r="CZ137" s="45">
        <v>158</v>
      </c>
      <c r="DA137" s="63">
        <v>158</v>
      </c>
      <c r="DB137" s="66"/>
    </row>
    <row r="138" spans="2:106" ht="8.25" customHeight="1">
      <c r="B138" s="95">
        <v>5</v>
      </c>
      <c r="C138" s="96"/>
      <c r="D138" s="96"/>
      <c r="E138" s="96"/>
      <c r="F138" s="96"/>
      <c r="G138" s="128"/>
      <c r="H138" s="128"/>
      <c r="I138" s="129"/>
      <c r="J138" s="130"/>
      <c r="K138" s="128"/>
      <c r="L138" s="129"/>
      <c r="M138" s="131"/>
      <c r="N138" s="128"/>
      <c r="O138" s="128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3"/>
      <c r="AW138" s="134"/>
      <c r="AX138" s="135"/>
      <c r="AY138" s="135"/>
      <c r="AZ138" s="135"/>
      <c r="BA138" s="135"/>
      <c r="BB138" s="136"/>
      <c r="BC138" s="44"/>
      <c r="BD138" s="45"/>
      <c r="BE138" s="45"/>
      <c r="BF138" s="45"/>
      <c r="BG138" s="45"/>
      <c r="BH138" s="66"/>
      <c r="BI138" s="94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66"/>
      <c r="CH138" s="15"/>
      <c r="CI138" s="24"/>
      <c r="CJ138" s="44"/>
      <c r="CK138" s="45"/>
      <c r="CL138" s="63"/>
      <c r="CM138" s="45"/>
      <c r="CN138" s="45"/>
      <c r="CO138" s="45"/>
      <c r="CP138" s="45"/>
      <c r="CQ138" s="63"/>
      <c r="CR138" s="45"/>
      <c r="CS138" s="45"/>
      <c r="CT138" s="45"/>
      <c r="CU138" s="45"/>
      <c r="CV138" s="63"/>
      <c r="CW138" s="45"/>
      <c r="CX138" s="45"/>
      <c r="CY138" s="45"/>
      <c r="CZ138" s="45"/>
      <c r="DA138" s="63"/>
      <c r="DB138" s="66"/>
    </row>
    <row r="139" spans="2:106" ht="8.25" customHeight="1">
      <c r="B139" s="95"/>
      <c r="C139" s="96"/>
      <c r="D139" s="96"/>
      <c r="E139" s="96"/>
      <c r="F139" s="96"/>
      <c r="G139" s="128"/>
      <c r="H139" s="128"/>
      <c r="I139" s="129"/>
      <c r="J139" s="130"/>
      <c r="K139" s="128"/>
      <c r="L139" s="129"/>
      <c r="M139" s="131"/>
      <c r="N139" s="128"/>
      <c r="O139" s="128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3"/>
      <c r="AW139" s="134"/>
      <c r="AX139" s="135"/>
      <c r="AY139" s="135"/>
      <c r="AZ139" s="135"/>
      <c r="BA139" s="135"/>
      <c r="BB139" s="136"/>
      <c r="BC139" s="44"/>
      <c r="BD139" s="45"/>
      <c r="BE139" s="45"/>
      <c r="BF139" s="45"/>
      <c r="BG139" s="45"/>
      <c r="BH139" s="66"/>
      <c r="BI139" s="94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66"/>
      <c r="CH139" s="15"/>
      <c r="CI139" s="24"/>
      <c r="CJ139" s="44"/>
      <c r="CK139" s="45"/>
      <c r="CL139" s="63"/>
      <c r="CM139" s="45"/>
      <c r="CN139" s="45"/>
      <c r="CO139" s="45"/>
      <c r="CP139" s="45"/>
      <c r="CQ139" s="63"/>
      <c r="CR139" s="45"/>
      <c r="CS139" s="45"/>
      <c r="CT139" s="45"/>
      <c r="CU139" s="45"/>
      <c r="CV139" s="63"/>
      <c r="CW139" s="45"/>
      <c r="CX139" s="45"/>
      <c r="CY139" s="45"/>
      <c r="CZ139" s="45"/>
      <c r="DA139" s="63"/>
      <c r="DB139" s="66"/>
    </row>
    <row r="140" spans="2:106" ht="8.25" customHeight="1">
      <c r="B140" s="95"/>
      <c r="C140" s="96"/>
      <c r="D140" s="96"/>
      <c r="E140" s="96"/>
      <c r="F140" s="96"/>
      <c r="G140" s="128"/>
      <c r="H140" s="128"/>
      <c r="I140" s="129"/>
      <c r="J140" s="130"/>
      <c r="K140" s="128"/>
      <c r="L140" s="129"/>
      <c r="M140" s="131"/>
      <c r="N140" s="128"/>
      <c r="O140" s="128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3"/>
      <c r="AW140" s="134"/>
      <c r="AX140" s="135"/>
      <c r="AY140" s="135"/>
      <c r="AZ140" s="135"/>
      <c r="BA140" s="135"/>
      <c r="BB140" s="136"/>
      <c r="BC140" s="44"/>
      <c r="BD140" s="45"/>
      <c r="BE140" s="45"/>
      <c r="BF140" s="45"/>
      <c r="BG140" s="45"/>
      <c r="BH140" s="66"/>
      <c r="BI140" s="94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66"/>
      <c r="CH140" s="15"/>
      <c r="CI140" s="24"/>
      <c r="CJ140" s="44"/>
      <c r="CK140" s="45">
        <v>39</v>
      </c>
      <c r="CL140" s="63">
        <v>39</v>
      </c>
      <c r="CM140" s="45"/>
      <c r="CN140" s="45"/>
      <c r="CO140" s="45"/>
      <c r="CP140" s="45">
        <v>79</v>
      </c>
      <c r="CQ140" s="63">
        <v>79</v>
      </c>
      <c r="CR140" s="45"/>
      <c r="CS140" s="45"/>
      <c r="CT140" s="45"/>
      <c r="CU140" s="45">
        <v>119</v>
      </c>
      <c r="CV140" s="63">
        <v>119</v>
      </c>
      <c r="CW140" s="45"/>
      <c r="CX140" s="45"/>
      <c r="CY140" s="45"/>
      <c r="CZ140" s="45">
        <v>159</v>
      </c>
      <c r="DA140" s="63">
        <v>159</v>
      </c>
      <c r="DB140" s="66"/>
    </row>
    <row r="141" spans="2:106" ht="8.25" customHeight="1">
      <c r="B141" s="95">
        <v>6</v>
      </c>
      <c r="C141" s="96"/>
      <c r="D141" s="96"/>
      <c r="E141" s="96"/>
      <c r="F141" s="96"/>
      <c r="G141" s="128"/>
      <c r="H141" s="128"/>
      <c r="I141" s="129"/>
      <c r="J141" s="130"/>
      <c r="K141" s="128"/>
      <c r="L141" s="129"/>
      <c r="M141" s="131"/>
      <c r="N141" s="128"/>
      <c r="O141" s="128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3"/>
      <c r="AW141" s="134"/>
      <c r="AX141" s="135"/>
      <c r="AY141" s="135"/>
      <c r="AZ141" s="135"/>
      <c r="BA141" s="135"/>
      <c r="BB141" s="136"/>
      <c r="BC141" s="44"/>
      <c r="BD141" s="45"/>
      <c r="BE141" s="45"/>
      <c r="BF141" s="45"/>
      <c r="BG141" s="45"/>
      <c r="BH141" s="66"/>
      <c r="BI141" s="94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66"/>
      <c r="CH141" s="15"/>
      <c r="CI141" s="24"/>
      <c r="CJ141" s="44"/>
      <c r="CK141" s="45"/>
      <c r="CL141" s="63"/>
      <c r="CM141" s="45"/>
      <c r="CN141" s="45"/>
      <c r="CO141" s="45"/>
      <c r="CP141" s="45"/>
      <c r="CQ141" s="63"/>
      <c r="CR141" s="45"/>
      <c r="CS141" s="45"/>
      <c r="CT141" s="45"/>
      <c r="CU141" s="45"/>
      <c r="CV141" s="63"/>
      <c r="CW141" s="45"/>
      <c r="CX141" s="45"/>
      <c r="CY141" s="45"/>
      <c r="CZ141" s="45"/>
      <c r="DA141" s="63"/>
      <c r="DB141" s="66"/>
    </row>
    <row r="142" spans="2:106" ht="8.25" customHeight="1">
      <c r="B142" s="95"/>
      <c r="C142" s="96"/>
      <c r="D142" s="96"/>
      <c r="E142" s="96"/>
      <c r="F142" s="96"/>
      <c r="G142" s="128"/>
      <c r="H142" s="128"/>
      <c r="I142" s="129"/>
      <c r="J142" s="130"/>
      <c r="K142" s="128"/>
      <c r="L142" s="129"/>
      <c r="M142" s="131"/>
      <c r="N142" s="128"/>
      <c r="O142" s="128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3"/>
      <c r="AW142" s="134"/>
      <c r="AX142" s="135"/>
      <c r="AY142" s="135"/>
      <c r="AZ142" s="135"/>
      <c r="BA142" s="135"/>
      <c r="BB142" s="136"/>
      <c r="BC142" s="44"/>
      <c r="BD142" s="45"/>
      <c r="BE142" s="45"/>
      <c r="BF142" s="45"/>
      <c r="BG142" s="45"/>
      <c r="BH142" s="66"/>
      <c r="BI142" s="94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66"/>
      <c r="CH142" s="15"/>
      <c r="CI142" s="24"/>
      <c r="CJ142" s="44"/>
      <c r="CK142" s="45"/>
      <c r="CL142" s="63"/>
      <c r="CM142" s="45"/>
      <c r="CN142" s="45"/>
      <c r="CO142" s="45"/>
      <c r="CP142" s="45"/>
      <c r="CQ142" s="63"/>
      <c r="CR142" s="45"/>
      <c r="CS142" s="45"/>
      <c r="CT142" s="45"/>
      <c r="CU142" s="45"/>
      <c r="CV142" s="63"/>
      <c r="CW142" s="45"/>
      <c r="CX142" s="45"/>
      <c r="CY142" s="45"/>
      <c r="CZ142" s="45"/>
      <c r="DA142" s="63"/>
      <c r="DB142" s="66"/>
    </row>
    <row r="143" spans="2:106" ht="8.25" customHeight="1">
      <c r="B143" s="95"/>
      <c r="C143" s="96"/>
      <c r="D143" s="96"/>
      <c r="E143" s="96"/>
      <c r="F143" s="96"/>
      <c r="G143" s="128"/>
      <c r="H143" s="128"/>
      <c r="I143" s="129"/>
      <c r="J143" s="130"/>
      <c r="K143" s="128"/>
      <c r="L143" s="129"/>
      <c r="M143" s="131"/>
      <c r="N143" s="128"/>
      <c r="O143" s="128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3"/>
      <c r="AW143" s="134"/>
      <c r="AX143" s="135"/>
      <c r="AY143" s="135"/>
      <c r="AZ143" s="135"/>
      <c r="BA143" s="135"/>
      <c r="BB143" s="136"/>
      <c r="BC143" s="44"/>
      <c r="BD143" s="45"/>
      <c r="BE143" s="45"/>
      <c r="BF143" s="45"/>
      <c r="BG143" s="45"/>
      <c r="BH143" s="66"/>
      <c r="BI143" s="94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66"/>
      <c r="CH143" s="15"/>
      <c r="CI143" s="24"/>
      <c r="CJ143" s="44"/>
      <c r="CK143" s="45">
        <v>40</v>
      </c>
      <c r="CL143" s="63">
        <v>40</v>
      </c>
      <c r="CM143" s="45"/>
      <c r="CN143" s="45"/>
      <c r="CO143" s="45"/>
      <c r="CP143" s="45">
        <v>80</v>
      </c>
      <c r="CQ143" s="63">
        <v>80</v>
      </c>
      <c r="CR143" s="45"/>
      <c r="CS143" s="45"/>
      <c r="CT143" s="45"/>
      <c r="CU143" s="45">
        <v>120</v>
      </c>
      <c r="CV143" s="63">
        <v>120</v>
      </c>
      <c r="CW143" s="45"/>
      <c r="CX143" s="45"/>
      <c r="CY143" s="45"/>
      <c r="CZ143" s="45">
        <v>160</v>
      </c>
      <c r="DA143" s="63">
        <v>160</v>
      </c>
      <c r="DB143" s="66"/>
    </row>
    <row r="144" spans="2:106" ht="8.25" customHeight="1">
      <c r="B144" s="95">
        <v>7</v>
      </c>
      <c r="C144" s="96"/>
      <c r="D144" s="96"/>
      <c r="E144" s="96"/>
      <c r="F144" s="96"/>
      <c r="G144" s="128"/>
      <c r="H144" s="128"/>
      <c r="I144" s="129"/>
      <c r="J144" s="130"/>
      <c r="K144" s="128"/>
      <c r="L144" s="129"/>
      <c r="M144" s="131"/>
      <c r="N144" s="128"/>
      <c r="O144" s="128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3"/>
      <c r="AW144" s="134"/>
      <c r="AX144" s="135"/>
      <c r="AY144" s="135"/>
      <c r="AZ144" s="135"/>
      <c r="BA144" s="135"/>
      <c r="BB144" s="136"/>
      <c r="BC144" s="44"/>
      <c r="BD144" s="45"/>
      <c r="BE144" s="45"/>
      <c r="BF144" s="45"/>
      <c r="BG144" s="45"/>
      <c r="BH144" s="66"/>
      <c r="BI144" s="94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66"/>
      <c r="CH144" s="15"/>
      <c r="CI144" s="24"/>
      <c r="CJ144" s="44"/>
      <c r="CK144" s="45"/>
      <c r="CL144" s="63"/>
      <c r="CM144" s="45"/>
      <c r="CN144" s="45"/>
      <c r="CO144" s="45"/>
      <c r="CP144" s="45"/>
      <c r="CQ144" s="63"/>
      <c r="CR144" s="45"/>
      <c r="CS144" s="45"/>
      <c r="CT144" s="45"/>
      <c r="CU144" s="45"/>
      <c r="CV144" s="63"/>
      <c r="CW144" s="45"/>
      <c r="CX144" s="45"/>
      <c r="CY144" s="45"/>
      <c r="CZ144" s="45"/>
      <c r="DA144" s="63"/>
      <c r="DB144" s="66"/>
    </row>
    <row r="145" spans="2:106" ht="8.25" customHeight="1" thickBot="1">
      <c r="B145" s="95"/>
      <c r="C145" s="96"/>
      <c r="D145" s="96"/>
      <c r="E145" s="96"/>
      <c r="F145" s="96"/>
      <c r="G145" s="128"/>
      <c r="H145" s="128"/>
      <c r="I145" s="129"/>
      <c r="J145" s="130"/>
      <c r="K145" s="128"/>
      <c r="L145" s="129"/>
      <c r="M145" s="131"/>
      <c r="N145" s="128"/>
      <c r="O145" s="128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3"/>
      <c r="AW145" s="134"/>
      <c r="AX145" s="135"/>
      <c r="AY145" s="135"/>
      <c r="AZ145" s="135"/>
      <c r="BA145" s="135"/>
      <c r="BB145" s="136"/>
      <c r="BC145" s="44"/>
      <c r="BD145" s="45"/>
      <c r="BE145" s="45"/>
      <c r="BF145" s="45"/>
      <c r="BG145" s="45"/>
      <c r="BH145" s="66"/>
      <c r="BI145" s="94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66"/>
      <c r="CH145" s="15"/>
      <c r="CI145" s="24"/>
      <c r="CJ145" s="46"/>
      <c r="CK145" s="47"/>
      <c r="CL145" s="167"/>
      <c r="CM145" s="47"/>
      <c r="CN145" s="47"/>
      <c r="CO145" s="47"/>
      <c r="CP145" s="47"/>
      <c r="CQ145" s="167"/>
      <c r="CR145" s="47"/>
      <c r="CS145" s="47"/>
      <c r="CT145" s="47"/>
      <c r="CU145" s="47"/>
      <c r="CV145" s="167"/>
      <c r="CW145" s="47"/>
      <c r="CX145" s="47"/>
      <c r="CY145" s="47"/>
      <c r="CZ145" s="47"/>
      <c r="DA145" s="167"/>
      <c r="DB145" s="68"/>
    </row>
    <row r="146" spans="2:106" ht="8.25" customHeight="1" thickTop="1">
      <c r="B146" s="95"/>
      <c r="C146" s="96"/>
      <c r="D146" s="96"/>
      <c r="E146" s="96"/>
      <c r="F146" s="96"/>
      <c r="G146" s="128"/>
      <c r="H146" s="128"/>
      <c r="I146" s="129"/>
      <c r="J146" s="130"/>
      <c r="K146" s="128"/>
      <c r="L146" s="129"/>
      <c r="M146" s="131"/>
      <c r="N146" s="128"/>
      <c r="O146" s="128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3"/>
      <c r="AW146" s="134"/>
      <c r="AX146" s="135"/>
      <c r="AY146" s="135"/>
      <c r="AZ146" s="135"/>
      <c r="BA146" s="135"/>
      <c r="BB146" s="136"/>
      <c r="BC146" s="44"/>
      <c r="BD146" s="45"/>
      <c r="BE146" s="45"/>
      <c r="BF146" s="45"/>
      <c r="BG146" s="45"/>
      <c r="BH146" s="66"/>
      <c r="BI146" s="94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66"/>
      <c r="CH146" s="15"/>
      <c r="CI146" s="24"/>
      <c r="CJ146" s="14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23"/>
    </row>
    <row r="147" spans="2:106" ht="8.25" customHeight="1">
      <c r="B147" s="95">
        <v>8</v>
      </c>
      <c r="C147" s="96"/>
      <c r="D147" s="96"/>
      <c r="E147" s="96"/>
      <c r="F147" s="96"/>
      <c r="G147" s="128"/>
      <c r="H147" s="128"/>
      <c r="I147" s="129"/>
      <c r="J147" s="130"/>
      <c r="K147" s="128"/>
      <c r="L147" s="129"/>
      <c r="M147" s="131"/>
      <c r="N147" s="128"/>
      <c r="O147" s="128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3"/>
      <c r="AW147" s="134"/>
      <c r="AX147" s="135"/>
      <c r="AY147" s="135"/>
      <c r="AZ147" s="135"/>
      <c r="BA147" s="135"/>
      <c r="BB147" s="136"/>
      <c r="BC147" s="44"/>
      <c r="BD147" s="45"/>
      <c r="BE147" s="45"/>
      <c r="BF147" s="45"/>
      <c r="BG147" s="45"/>
      <c r="BH147" s="66"/>
      <c r="BI147" s="94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66"/>
      <c r="CH147" s="15"/>
      <c r="CI147" s="24"/>
      <c r="CJ147" s="168" t="s">
        <v>56</v>
      </c>
      <c r="CK147" s="169"/>
      <c r="CL147" s="169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24"/>
    </row>
    <row r="148" spans="2:106" ht="8.25" customHeight="1">
      <c r="B148" s="95"/>
      <c r="C148" s="96"/>
      <c r="D148" s="96"/>
      <c r="E148" s="96"/>
      <c r="F148" s="96"/>
      <c r="G148" s="128"/>
      <c r="H148" s="128"/>
      <c r="I148" s="129"/>
      <c r="J148" s="130"/>
      <c r="K148" s="128"/>
      <c r="L148" s="129"/>
      <c r="M148" s="131"/>
      <c r="N148" s="128"/>
      <c r="O148" s="128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3"/>
      <c r="AW148" s="134"/>
      <c r="AX148" s="135"/>
      <c r="AY148" s="135"/>
      <c r="AZ148" s="135"/>
      <c r="BA148" s="135"/>
      <c r="BB148" s="136"/>
      <c r="BC148" s="44"/>
      <c r="BD148" s="45"/>
      <c r="BE148" s="45"/>
      <c r="BF148" s="45"/>
      <c r="BG148" s="45"/>
      <c r="BH148" s="66"/>
      <c r="BI148" s="94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66"/>
      <c r="CH148" s="15"/>
      <c r="CI148" s="24"/>
      <c r="CJ148" s="168"/>
      <c r="CK148" s="169"/>
      <c r="CL148" s="169"/>
      <c r="CM148" s="169" t="s">
        <v>57</v>
      </c>
      <c r="CN148" s="169"/>
      <c r="CO148" s="169"/>
      <c r="CP148" s="169"/>
      <c r="CQ148" s="169"/>
      <c r="CR148" s="10"/>
      <c r="CS148" s="170" t="s">
        <v>58</v>
      </c>
      <c r="CT148" s="170"/>
      <c r="CU148" s="10"/>
      <c r="CV148" s="10"/>
      <c r="CW148" s="10"/>
      <c r="CX148" s="170" t="s">
        <v>59</v>
      </c>
      <c r="CY148" s="170"/>
      <c r="CZ148" s="10"/>
      <c r="DA148" s="10"/>
      <c r="DB148" s="24"/>
    </row>
    <row r="149" spans="2:106" ht="8.25" customHeight="1">
      <c r="B149" s="95"/>
      <c r="C149" s="96"/>
      <c r="D149" s="96"/>
      <c r="E149" s="96"/>
      <c r="F149" s="96"/>
      <c r="G149" s="128"/>
      <c r="H149" s="128"/>
      <c r="I149" s="129"/>
      <c r="J149" s="130"/>
      <c r="K149" s="128"/>
      <c r="L149" s="129"/>
      <c r="M149" s="131"/>
      <c r="N149" s="128"/>
      <c r="O149" s="128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3"/>
      <c r="AW149" s="134"/>
      <c r="AX149" s="135"/>
      <c r="AY149" s="135"/>
      <c r="AZ149" s="135"/>
      <c r="BA149" s="135"/>
      <c r="BB149" s="136"/>
      <c r="BC149" s="44"/>
      <c r="BD149" s="45"/>
      <c r="BE149" s="45"/>
      <c r="BF149" s="45"/>
      <c r="BG149" s="45"/>
      <c r="BH149" s="66"/>
      <c r="BI149" s="94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66"/>
      <c r="CH149" s="15"/>
      <c r="CI149" s="24"/>
      <c r="CJ149" s="168"/>
      <c r="CK149" s="169"/>
      <c r="CL149" s="169"/>
      <c r="CM149" s="169"/>
      <c r="CN149" s="169"/>
      <c r="CO149" s="169"/>
      <c r="CP149" s="169"/>
      <c r="CQ149" s="169"/>
      <c r="CR149" s="10"/>
      <c r="CS149" s="170"/>
      <c r="CT149" s="170"/>
      <c r="CU149" s="10"/>
      <c r="CV149" s="10"/>
      <c r="CW149" s="10"/>
      <c r="CX149" s="170"/>
      <c r="CY149" s="170"/>
      <c r="CZ149" s="10"/>
      <c r="DA149" s="10"/>
      <c r="DB149" s="24"/>
    </row>
    <row r="150" spans="2:106" ht="8.25" customHeight="1">
      <c r="B150" s="95">
        <v>9</v>
      </c>
      <c r="C150" s="96"/>
      <c r="D150" s="96"/>
      <c r="E150" s="96"/>
      <c r="F150" s="96"/>
      <c r="G150" s="128"/>
      <c r="H150" s="128"/>
      <c r="I150" s="129"/>
      <c r="J150" s="130"/>
      <c r="K150" s="128"/>
      <c r="L150" s="129"/>
      <c r="M150" s="131"/>
      <c r="N150" s="128"/>
      <c r="O150" s="128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3"/>
      <c r="AW150" s="134"/>
      <c r="AX150" s="135"/>
      <c r="AY150" s="135"/>
      <c r="AZ150" s="135"/>
      <c r="BA150" s="135"/>
      <c r="BB150" s="136"/>
      <c r="BC150" s="44"/>
      <c r="BD150" s="45"/>
      <c r="BE150" s="45"/>
      <c r="BF150" s="45"/>
      <c r="BG150" s="45"/>
      <c r="BH150" s="66"/>
      <c r="BI150" s="94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66"/>
      <c r="CH150" s="15"/>
      <c r="CI150" s="24"/>
      <c r="CJ150" s="171" t="s">
        <v>60</v>
      </c>
      <c r="CK150" s="37"/>
      <c r="CL150" s="37"/>
      <c r="CM150" s="169"/>
      <c r="CN150" s="169"/>
      <c r="CO150" s="169"/>
      <c r="CP150" s="169"/>
      <c r="CQ150" s="169"/>
      <c r="CR150" s="10"/>
      <c r="CS150" s="170"/>
      <c r="CT150" s="170"/>
      <c r="CU150" s="10"/>
      <c r="CV150" s="10"/>
      <c r="CW150" s="10"/>
      <c r="CX150" s="170"/>
      <c r="CY150" s="170"/>
      <c r="CZ150" s="10"/>
      <c r="DA150" s="10"/>
      <c r="DB150" s="24"/>
    </row>
    <row r="151" spans="2:106" ht="8.25" customHeight="1">
      <c r="B151" s="95"/>
      <c r="C151" s="96"/>
      <c r="D151" s="96"/>
      <c r="E151" s="96"/>
      <c r="F151" s="96"/>
      <c r="G151" s="128"/>
      <c r="H151" s="128"/>
      <c r="I151" s="129"/>
      <c r="J151" s="130"/>
      <c r="K151" s="128"/>
      <c r="L151" s="129"/>
      <c r="M151" s="131"/>
      <c r="N151" s="128"/>
      <c r="O151" s="128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3"/>
      <c r="AW151" s="134"/>
      <c r="AX151" s="135"/>
      <c r="AY151" s="135"/>
      <c r="AZ151" s="135"/>
      <c r="BA151" s="135"/>
      <c r="BB151" s="136"/>
      <c r="BC151" s="44"/>
      <c r="BD151" s="45"/>
      <c r="BE151" s="45"/>
      <c r="BF151" s="45"/>
      <c r="BG151" s="45"/>
      <c r="BH151" s="66"/>
      <c r="BI151" s="94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66"/>
      <c r="CH151" s="15"/>
      <c r="CI151" s="24"/>
      <c r="CJ151" s="171"/>
      <c r="CK151" s="37"/>
      <c r="CL151" s="37"/>
      <c r="CM151" s="169"/>
      <c r="CN151" s="169"/>
      <c r="CO151" s="169"/>
      <c r="CP151" s="169"/>
      <c r="CQ151" s="169"/>
      <c r="CR151" s="10"/>
      <c r="CS151" s="170"/>
      <c r="CT151" s="170"/>
      <c r="CU151" s="10"/>
      <c r="CV151" s="10"/>
      <c r="CW151" s="10"/>
      <c r="CX151" s="170"/>
      <c r="CY151" s="170"/>
      <c r="CZ151" s="10"/>
      <c r="DA151" s="10"/>
      <c r="DB151" s="24"/>
    </row>
    <row r="152" spans="2:106" ht="8.25" customHeight="1">
      <c r="B152" s="95"/>
      <c r="C152" s="96"/>
      <c r="D152" s="96"/>
      <c r="E152" s="96"/>
      <c r="F152" s="96"/>
      <c r="G152" s="128"/>
      <c r="H152" s="128"/>
      <c r="I152" s="129"/>
      <c r="J152" s="130"/>
      <c r="K152" s="128"/>
      <c r="L152" s="129"/>
      <c r="M152" s="131"/>
      <c r="N152" s="128"/>
      <c r="O152" s="128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3"/>
      <c r="AW152" s="134"/>
      <c r="AX152" s="135"/>
      <c r="AY152" s="135"/>
      <c r="AZ152" s="135"/>
      <c r="BA152" s="135"/>
      <c r="BB152" s="136"/>
      <c r="BC152" s="44"/>
      <c r="BD152" s="45"/>
      <c r="BE152" s="45"/>
      <c r="BF152" s="45"/>
      <c r="BG152" s="45"/>
      <c r="BH152" s="66"/>
      <c r="BI152" s="94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66"/>
      <c r="CH152" s="15"/>
      <c r="CI152" s="24"/>
      <c r="CJ152" s="15"/>
      <c r="CK152" s="10"/>
      <c r="CL152" s="10"/>
      <c r="CM152" s="40" t="s">
        <v>61</v>
      </c>
      <c r="CN152" s="40"/>
      <c r="CO152" s="40"/>
      <c r="CP152" s="40"/>
      <c r="CQ152" s="40"/>
      <c r="CR152" s="10"/>
      <c r="CS152" s="170"/>
      <c r="CT152" s="170"/>
      <c r="CU152" s="73"/>
      <c r="CV152" s="73"/>
      <c r="CW152" s="10"/>
      <c r="CX152" s="170"/>
      <c r="CY152" s="170"/>
      <c r="CZ152" s="73"/>
      <c r="DA152" s="73"/>
      <c r="DB152" s="24"/>
    </row>
    <row r="153" spans="2:106" ht="8.25" customHeight="1">
      <c r="B153" s="95">
        <v>10</v>
      </c>
      <c r="C153" s="96"/>
      <c r="D153" s="96"/>
      <c r="E153" s="96"/>
      <c r="F153" s="96"/>
      <c r="G153" s="128"/>
      <c r="H153" s="128"/>
      <c r="I153" s="129"/>
      <c r="J153" s="130"/>
      <c r="K153" s="128"/>
      <c r="L153" s="129"/>
      <c r="M153" s="131"/>
      <c r="N153" s="128"/>
      <c r="O153" s="128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3"/>
      <c r="AW153" s="134"/>
      <c r="AX153" s="135"/>
      <c r="AY153" s="135"/>
      <c r="AZ153" s="135"/>
      <c r="BA153" s="135"/>
      <c r="BB153" s="136"/>
      <c r="BC153" s="44"/>
      <c r="BD153" s="45"/>
      <c r="BE153" s="45"/>
      <c r="BF153" s="45"/>
      <c r="BG153" s="45"/>
      <c r="BH153" s="66"/>
      <c r="BI153" s="94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66"/>
      <c r="CH153" s="15"/>
      <c r="CI153" s="24"/>
      <c r="CJ153" s="15"/>
      <c r="CK153" s="10"/>
      <c r="CL153" s="10"/>
      <c r="CM153" s="40"/>
      <c r="CN153" s="40"/>
      <c r="CO153" s="40"/>
      <c r="CP153" s="40"/>
      <c r="CQ153" s="4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24"/>
    </row>
    <row r="154" spans="2:106" ht="8.25" customHeight="1">
      <c r="B154" s="95"/>
      <c r="C154" s="96"/>
      <c r="D154" s="96"/>
      <c r="E154" s="96"/>
      <c r="F154" s="96"/>
      <c r="G154" s="128"/>
      <c r="H154" s="128"/>
      <c r="I154" s="129"/>
      <c r="J154" s="130"/>
      <c r="K154" s="128"/>
      <c r="L154" s="129"/>
      <c r="M154" s="131"/>
      <c r="N154" s="128"/>
      <c r="O154" s="128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3"/>
      <c r="AW154" s="134"/>
      <c r="AX154" s="135"/>
      <c r="AY154" s="135"/>
      <c r="AZ154" s="135"/>
      <c r="BA154" s="135"/>
      <c r="BB154" s="136"/>
      <c r="BC154" s="44"/>
      <c r="BD154" s="45"/>
      <c r="BE154" s="45"/>
      <c r="BF154" s="45"/>
      <c r="BG154" s="45"/>
      <c r="BH154" s="66"/>
      <c r="BI154" s="94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66"/>
      <c r="CH154" s="15"/>
      <c r="CI154" s="24"/>
      <c r="CJ154" s="15"/>
      <c r="CK154" s="10"/>
      <c r="CL154" s="10"/>
      <c r="CM154" s="169" t="s">
        <v>62</v>
      </c>
      <c r="CN154" s="169"/>
      <c r="CO154" s="169"/>
      <c r="CP154" s="169"/>
      <c r="CQ154" s="169"/>
      <c r="CR154" s="10"/>
      <c r="CS154" s="170" t="s">
        <v>63</v>
      </c>
      <c r="CT154" s="170"/>
      <c r="CU154" s="10"/>
      <c r="CV154" s="10"/>
      <c r="CW154" s="10"/>
      <c r="CX154" s="170" t="s">
        <v>59</v>
      </c>
      <c r="CY154" s="170"/>
      <c r="CZ154" s="10"/>
      <c r="DA154" s="10"/>
      <c r="DB154" s="24"/>
    </row>
    <row r="155" spans="2:106" ht="8.25" customHeight="1">
      <c r="B155" s="95"/>
      <c r="C155" s="96"/>
      <c r="D155" s="96"/>
      <c r="E155" s="96"/>
      <c r="F155" s="96"/>
      <c r="G155" s="128"/>
      <c r="H155" s="128"/>
      <c r="I155" s="129"/>
      <c r="J155" s="130"/>
      <c r="K155" s="128"/>
      <c r="L155" s="129"/>
      <c r="M155" s="131"/>
      <c r="N155" s="128"/>
      <c r="O155" s="128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3"/>
      <c r="AW155" s="134"/>
      <c r="AX155" s="135"/>
      <c r="AY155" s="135"/>
      <c r="AZ155" s="135"/>
      <c r="BA155" s="135"/>
      <c r="BB155" s="136"/>
      <c r="BC155" s="44"/>
      <c r="BD155" s="45"/>
      <c r="BE155" s="45"/>
      <c r="BF155" s="45"/>
      <c r="BG155" s="45"/>
      <c r="BH155" s="66"/>
      <c r="BI155" s="94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66"/>
      <c r="CH155" s="15"/>
      <c r="CI155" s="24"/>
      <c r="CJ155" s="15"/>
      <c r="CK155" s="10"/>
      <c r="CL155" s="10"/>
      <c r="CM155" s="169"/>
      <c r="CN155" s="169"/>
      <c r="CO155" s="169"/>
      <c r="CP155" s="169"/>
      <c r="CQ155" s="169"/>
      <c r="CR155" s="10"/>
      <c r="CS155" s="170"/>
      <c r="CT155" s="170"/>
      <c r="CU155" s="10"/>
      <c r="CV155" s="10"/>
      <c r="CW155" s="10"/>
      <c r="CX155" s="170"/>
      <c r="CY155" s="170"/>
      <c r="CZ155" s="10"/>
      <c r="DA155" s="10"/>
      <c r="DB155" s="24"/>
    </row>
    <row r="156" spans="2:106" ht="8.25" customHeight="1">
      <c r="B156" s="95">
        <v>11</v>
      </c>
      <c r="C156" s="96"/>
      <c r="D156" s="96"/>
      <c r="E156" s="96"/>
      <c r="F156" s="96"/>
      <c r="G156" s="128"/>
      <c r="H156" s="128"/>
      <c r="I156" s="129"/>
      <c r="J156" s="130"/>
      <c r="K156" s="128"/>
      <c r="L156" s="129"/>
      <c r="M156" s="131"/>
      <c r="N156" s="128"/>
      <c r="O156" s="128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3"/>
      <c r="AW156" s="134"/>
      <c r="AX156" s="135"/>
      <c r="AY156" s="135"/>
      <c r="AZ156" s="135"/>
      <c r="BA156" s="135"/>
      <c r="BB156" s="136"/>
      <c r="BC156" s="44"/>
      <c r="BD156" s="45"/>
      <c r="BE156" s="45"/>
      <c r="BF156" s="45"/>
      <c r="BG156" s="45"/>
      <c r="BH156" s="66"/>
      <c r="BI156" s="94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66"/>
      <c r="CH156" s="15"/>
      <c r="CI156" s="24"/>
      <c r="CJ156" s="15"/>
      <c r="CK156" s="10"/>
      <c r="CL156" s="10"/>
      <c r="CM156" s="169"/>
      <c r="CN156" s="169"/>
      <c r="CO156" s="169"/>
      <c r="CP156" s="169"/>
      <c r="CQ156" s="169"/>
      <c r="CR156" s="10"/>
      <c r="CS156" s="170"/>
      <c r="CT156" s="170"/>
      <c r="CU156" s="10"/>
      <c r="CV156" s="10"/>
      <c r="CW156" s="10"/>
      <c r="CX156" s="170"/>
      <c r="CY156" s="170"/>
      <c r="CZ156" s="10"/>
      <c r="DA156" s="10"/>
      <c r="DB156" s="24"/>
    </row>
    <row r="157" spans="2:106" ht="8.25" customHeight="1">
      <c r="B157" s="95"/>
      <c r="C157" s="96"/>
      <c r="D157" s="96"/>
      <c r="E157" s="96"/>
      <c r="F157" s="96"/>
      <c r="G157" s="128"/>
      <c r="H157" s="128"/>
      <c r="I157" s="129"/>
      <c r="J157" s="130"/>
      <c r="K157" s="128"/>
      <c r="L157" s="129"/>
      <c r="M157" s="131"/>
      <c r="N157" s="128"/>
      <c r="O157" s="128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3"/>
      <c r="AW157" s="134"/>
      <c r="AX157" s="135"/>
      <c r="AY157" s="135"/>
      <c r="AZ157" s="135"/>
      <c r="BA157" s="135"/>
      <c r="BB157" s="136"/>
      <c r="BC157" s="44"/>
      <c r="BD157" s="45"/>
      <c r="BE157" s="45"/>
      <c r="BF157" s="45"/>
      <c r="BG157" s="45"/>
      <c r="BH157" s="66"/>
      <c r="BI157" s="94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66"/>
      <c r="CH157" s="15"/>
      <c r="CI157" s="24"/>
      <c r="CJ157" s="15"/>
      <c r="CK157" s="10"/>
      <c r="CL157" s="10"/>
      <c r="CM157" s="169"/>
      <c r="CN157" s="169"/>
      <c r="CO157" s="169"/>
      <c r="CP157" s="169"/>
      <c r="CQ157" s="169"/>
      <c r="CR157" s="10"/>
      <c r="CS157" s="170"/>
      <c r="CT157" s="170"/>
      <c r="CU157" s="10"/>
      <c r="CV157" s="10"/>
      <c r="CW157" s="10"/>
      <c r="CX157" s="170"/>
      <c r="CY157" s="170"/>
      <c r="CZ157" s="10"/>
      <c r="DA157" s="10"/>
      <c r="DB157" s="24"/>
    </row>
    <row r="158" spans="2:106" ht="8.25" customHeight="1">
      <c r="B158" s="95"/>
      <c r="C158" s="96"/>
      <c r="D158" s="96"/>
      <c r="E158" s="96"/>
      <c r="F158" s="96"/>
      <c r="G158" s="128"/>
      <c r="H158" s="128"/>
      <c r="I158" s="129"/>
      <c r="J158" s="130"/>
      <c r="K158" s="128"/>
      <c r="L158" s="129"/>
      <c r="M158" s="131"/>
      <c r="N158" s="128"/>
      <c r="O158" s="128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3"/>
      <c r="AW158" s="134"/>
      <c r="AX158" s="135"/>
      <c r="AY158" s="135"/>
      <c r="AZ158" s="135"/>
      <c r="BA158" s="135"/>
      <c r="BB158" s="136"/>
      <c r="BC158" s="44"/>
      <c r="BD158" s="45"/>
      <c r="BE158" s="45"/>
      <c r="BF158" s="45"/>
      <c r="BG158" s="45"/>
      <c r="BH158" s="66"/>
      <c r="BI158" s="94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66"/>
      <c r="CH158" s="15"/>
      <c r="CI158" s="24"/>
      <c r="CJ158" s="15"/>
      <c r="CK158" s="10"/>
      <c r="CL158" s="10"/>
      <c r="CM158" s="40" t="s">
        <v>64</v>
      </c>
      <c r="CN158" s="40"/>
      <c r="CO158" s="40"/>
      <c r="CP158" s="40"/>
      <c r="CQ158" s="40"/>
      <c r="CR158" s="10"/>
      <c r="CS158" s="170"/>
      <c r="CT158" s="170"/>
      <c r="CU158" s="73"/>
      <c r="CV158" s="73"/>
      <c r="CW158" s="10"/>
      <c r="CX158" s="170"/>
      <c r="CY158" s="170"/>
      <c r="CZ158" s="73"/>
      <c r="DA158" s="73"/>
      <c r="DB158" s="24"/>
    </row>
    <row r="159" spans="2:106" ht="8.25" customHeight="1">
      <c r="B159" s="95">
        <v>12</v>
      </c>
      <c r="C159" s="96"/>
      <c r="D159" s="96"/>
      <c r="E159" s="96"/>
      <c r="F159" s="96"/>
      <c r="G159" s="128"/>
      <c r="H159" s="128"/>
      <c r="I159" s="129"/>
      <c r="J159" s="130"/>
      <c r="K159" s="128"/>
      <c r="L159" s="129"/>
      <c r="M159" s="131"/>
      <c r="N159" s="128"/>
      <c r="O159" s="128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3"/>
      <c r="AW159" s="134"/>
      <c r="AX159" s="135"/>
      <c r="AY159" s="135"/>
      <c r="AZ159" s="135"/>
      <c r="BA159" s="135"/>
      <c r="BB159" s="136"/>
      <c r="BC159" s="44"/>
      <c r="BD159" s="45"/>
      <c r="BE159" s="45"/>
      <c r="BF159" s="45"/>
      <c r="BG159" s="45"/>
      <c r="BH159" s="66"/>
      <c r="BI159" s="94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66"/>
      <c r="CH159" s="15"/>
      <c r="CI159" s="24"/>
      <c r="CJ159" s="15"/>
      <c r="CK159" s="10"/>
      <c r="CL159" s="10"/>
      <c r="CM159" s="40"/>
      <c r="CN159" s="40"/>
      <c r="CO159" s="40"/>
      <c r="CP159" s="40"/>
      <c r="CQ159" s="4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24"/>
    </row>
    <row r="160" spans="2:106" ht="8.25" customHeight="1">
      <c r="B160" s="95"/>
      <c r="C160" s="96"/>
      <c r="D160" s="96"/>
      <c r="E160" s="96"/>
      <c r="F160" s="96"/>
      <c r="G160" s="128"/>
      <c r="H160" s="128"/>
      <c r="I160" s="129"/>
      <c r="J160" s="130"/>
      <c r="K160" s="128"/>
      <c r="L160" s="129"/>
      <c r="M160" s="131"/>
      <c r="N160" s="128"/>
      <c r="O160" s="128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3"/>
      <c r="AW160" s="134"/>
      <c r="AX160" s="135"/>
      <c r="AY160" s="135"/>
      <c r="AZ160" s="135"/>
      <c r="BA160" s="135"/>
      <c r="BB160" s="136"/>
      <c r="BC160" s="44"/>
      <c r="BD160" s="45"/>
      <c r="BE160" s="45"/>
      <c r="BF160" s="45"/>
      <c r="BG160" s="45"/>
      <c r="BH160" s="66"/>
      <c r="BI160" s="94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66"/>
      <c r="CH160" s="15"/>
      <c r="CI160" s="24"/>
      <c r="CJ160" s="15"/>
      <c r="CK160" s="10"/>
      <c r="CL160" s="10"/>
      <c r="CM160" s="169" t="s">
        <v>65</v>
      </c>
      <c r="CN160" s="169"/>
      <c r="CO160" s="169"/>
      <c r="CP160" s="169"/>
      <c r="CQ160" s="169"/>
      <c r="CR160" s="10"/>
      <c r="CS160" s="170" t="s">
        <v>58</v>
      </c>
      <c r="CT160" s="170"/>
      <c r="CU160" s="10"/>
      <c r="CV160" s="10"/>
      <c r="CW160" s="10"/>
      <c r="CX160" s="170" t="s">
        <v>59</v>
      </c>
      <c r="CY160" s="170"/>
      <c r="CZ160" s="10"/>
      <c r="DA160" s="10"/>
      <c r="DB160" s="24"/>
    </row>
    <row r="161" spans="2:106" ht="8.25" customHeight="1">
      <c r="B161" s="95"/>
      <c r="C161" s="96"/>
      <c r="D161" s="96"/>
      <c r="E161" s="96"/>
      <c r="F161" s="96"/>
      <c r="G161" s="128"/>
      <c r="H161" s="128"/>
      <c r="I161" s="129"/>
      <c r="J161" s="130"/>
      <c r="K161" s="128"/>
      <c r="L161" s="129"/>
      <c r="M161" s="131"/>
      <c r="N161" s="128"/>
      <c r="O161" s="128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3"/>
      <c r="AW161" s="134"/>
      <c r="AX161" s="135"/>
      <c r="AY161" s="135"/>
      <c r="AZ161" s="135"/>
      <c r="BA161" s="135"/>
      <c r="BB161" s="136"/>
      <c r="BC161" s="44"/>
      <c r="BD161" s="45"/>
      <c r="BE161" s="45"/>
      <c r="BF161" s="45"/>
      <c r="BG161" s="45"/>
      <c r="BH161" s="66"/>
      <c r="BI161" s="94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66"/>
      <c r="CH161" s="15"/>
      <c r="CI161" s="24"/>
      <c r="CJ161" s="15"/>
      <c r="CK161" s="10"/>
      <c r="CL161" s="10"/>
      <c r="CM161" s="169"/>
      <c r="CN161" s="169"/>
      <c r="CO161" s="169"/>
      <c r="CP161" s="169"/>
      <c r="CQ161" s="169"/>
      <c r="CR161" s="10"/>
      <c r="CS161" s="170"/>
      <c r="CT161" s="170"/>
      <c r="CU161" s="10"/>
      <c r="CV161" s="10"/>
      <c r="CW161" s="10"/>
      <c r="CX161" s="170"/>
      <c r="CY161" s="170"/>
      <c r="CZ161" s="10"/>
      <c r="DA161" s="10"/>
      <c r="DB161" s="24"/>
    </row>
    <row r="162" spans="2:106" ht="8.25" customHeight="1">
      <c r="B162" s="95">
        <v>13</v>
      </c>
      <c r="C162" s="96"/>
      <c r="D162" s="96"/>
      <c r="E162" s="96"/>
      <c r="F162" s="96"/>
      <c r="G162" s="128"/>
      <c r="H162" s="128"/>
      <c r="I162" s="129"/>
      <c r="J162" s="130"/>
      <c r="K162" s="128"/>
      <c r="L162" s="129"/>
      <c r="M162" s="131"/>
      <c r="N162" s="128"/>
      <c r="O162" s="128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3"/>
      <c r="AW162" s="134"/>
      <c r="AX162" s="135"/>
      <c r="AY162" s="135"/>
      <c r="AZ162" s="135"/>
      <c r="BA162" s="135"/>
      <c r="BB162" s="136"/>
      <c r="BC162" s="44"/>
      <c r="BD162" s="45"/>
      <c r="BE162" s="45"/>
      <c r="BF162" s="45"/>
      <c r="BG162" s="45"/>
      <c r="BH162" s="66"/>
      <c r="BI162" s="94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66"/>
      <c r="CH162" s="15"/>
      <c r="CI162" s="24"/>
      <c r="CJ162" s="15"/>
      <c r="CK162" s="10"/>
      <c r="CL162" s="10"/>
      <c r="CM162" s="169"/>
      <c r="CN162" s="169"/>
      <c r="CO162" s="169"/>
      <c r="CP162" s="169"/>
      <c r="CQ162" s="169"/>
      <c r="CR162" s="10"/>
      <c r="CS162" s="170"/>
      <c r="CT162" s="170"/>
      <c r="CU162" s="10"/>
      <c r="CV162" s="10"/>
      <c r="CW162" s="10"/>
      <c r="CX162" s="170"/>
      <c r="CY162" s="170"/>
      <c r="CZ162" s="10"/>
      <c r="DA162" s="10"/>
      <c r="DB162" s="24"/>
    </row>
    <row r="163" spans="2:106" ht="8.25" customHeight="1">
      <c r="B163" s="95"/>
      <c r="C163" s="96"/>
      <c r="D163" s="96"/>
      <c r="E163" s="96"/>
      <c r="F163" s="96"/>
      <c r="G163" s="128"/>
      <c r="H163" s="128"/>
      <c r="I163" s="129"/>
      <c r="J163" s="130"/>
      <c r="K163" s="128"/>
      <c r="L163" s="129"/>
      <c r="M163" s="131"/>
      <c r="N163" s="128"/>
      <c r="O163" s="128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3"/>
      <c r="AW163" s="134"/>
      <c r="AX163" s="135"/>
      <c r="AY163" s="135"/>
      <c r="AZ163" s="135"/>
      <c r="BA163" s="135"/>
      <c r="BB163" s="136"/>
      <c r="BC163" s="44"/>
      <c r="BD163" s="45"/>
      <c r="BE163" s="45"/>
      <c r="BF163" s="45"/>
      <c r="BG163" s="45"/>
      <c r="BH163" s="66"/>
      <c r="BI163" s="94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66"/>
      <c r="CH163" s="15"/>
      <c r="CI163" s="24"/>
      <c r="CJ163" s="15"/>
      <c r="CK163" s="10"/>
      <c r="CL163" s="10"/>
      <c r="CM163" s="169"/>
      <c r="CN163" s="169"/>
      <c r="CO163" s="169"/>
      <c r="CP163" s="169"/>
      <c r="CQ163" s="169"/>
      <c r="CR163" s="10"/>
      <c r="CS163" s="170"/>
      <c r="CT163" s="170"/>
      <c r="CU163" s="10"/>
      <c r="CV163" s="10"/>
      <c r="CW163" s="10"/>
      <c r="CX163" s="170"/>
      <c r="CY163" s="170"/>
      <c r="CZ163" s="10"/>
      <c r="DA163" s="10"/>
      <c r="DB163" s="24"/>
    </row>
    <row r="164" spans="2:106" ht="8.25" customHeight="1">
      <c r="B164" s="95"/>
      <c r="C164" s="96"/>
      <c r="D164" s="96"/>
      <c r="E164" s="96"/>
      <c r="F164" s="96"/>
      <c r="G164" s="128"/>
      <c r="H164" s="128"/>
      <c r="I164" s="129"/>
      <c r="J164" s="130"/>
      <c r="K164" s="128"/>
      <c r="L164" s="129"/>
      <c r="M164" s="131"/>
      <c r="N164" s="128"/>
      <c r="O164" s="128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3"/>
      <c r="AW164" s="134"/>
      <c r="AX164" s="135"/>
      <c r="AY164" s="135"/>
      <c r="AZ164" s="135"/>
      <c r="BA164" s="135"/>
      <c r="BB164" s="136"/>
      <c r="BC164" s="44"/>
      <c r="BD164" s="45"/>
      <c r="BE164" s="45"/>
      <c r="BF164" s="45"/>
      <c r="BG164" s="45"/>
      <c r="BH164" s="66"/>
      <c r="BI164" s="94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66"/>
      <c r="CH164" s="15"/>
      <c r="CI164" s="24"/>
      <c r="CJ164" s="15"/>
      <c r="CK164" s="10"/>
      <c r="CL164" s="10"/>
      <c r="CM164" s="40" t="s">
        <v>66</v>
      </c>
      <c r="CN164" s="40"/>
      <c r="CO164" s="40"/>
      <c r="CP164" s="40"/>
      <c r="CQ164" s="40"/>
      <c r="CR164" s="10"/>
      <c r="CS164" s="170"/>
      <c r="CT164" s="170"/>
      <c r="CU164" s="73"/>
      <c r="CV164" s="73"/>
      <c r="CW164" s="10"/>
      <c r="CX164" s="170"/>
      <c r="CY164" s="170"/>
      <c r="CZ164" s="73"/>
      <c r="DA164" s="73"/>
      <c r="DB164" s="24"/>
    </row>
    <row r="165" spans="2:106" ht="8.25" customHeight="1">
      <c r="B165" s="95">
        <v>14</v>
      </c>
      <c r="C165" s="96"/>
      <c r="D165" s="96"/>
      <c r="E165" s="96"/>
      <c r="F165" s="96"/>
      <c r="G165" s="128"/>
      <c r="H165" s="128"/>
      <c r="I165" s="129"/>
      <c r="J165" s="130"/>
      <c r="K165" s="128"/>
      <c r="L165" s="129"/>
      <c r="M165" s="131"/>
      <c r="N165" s="128"/>
      <c r="O165" s="128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3"/>
      <c r="AW165" s="134"/>
      <c r="AX165" s="135"/>
      <c r="AY165" s="135"/>
      <c r="AZ165" s="135"/>
      <c r="BA165" s="135"/>
      <c r="BB165" s="136"/>
      <c r="BC165" s="44"/>
      <c r="BD165" s="45"/>
      <c r="BE165" s="45"/>
      <c r="BF165" s="45"/>
      <c r="BG165" s="45"/>
      <c r="BH165" s="66"/>
      <c r="BI165" s="94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66"/>
      <c r="CH165" s="15"/>
      <c r="CI165" s="24"/>
      <c r="CJ165" s="15"/>
      <c r="CK165" s="10"/>
      <c r="CL165" s="10"/>
      <c r="CM165" s="40"/>
      <c r="CN165" s="40"/>
      <c r="CO165" s="40"/>
      <c r="CP165" s="40"/>
      <c r="CQ165" s="4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24"/>
    </row>
    <row r="166" spans="2:106" ht="8.25" customHeight="1">
      <c r="B166" s="95"/>
      <c r="C166" s="96"/>
      <c r="D166" s="96"/>
      <c r="E166" s="96"/>
      <c r="F166" s="96"/>
      <c r="G166" s="128"/>
      <c r="H166" s="128"/>
      <c r="I166" s="129"/>
      <c r="J166" s="130"/>
      <c r="K166" s="128"/>
      <c r="L166" s="129"/>
      <c r="M166" s="131"/>
      <c r="N166" s="128"/>
      <c r="O166" s="128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3"/>
      <c r="AW166" s="134"/>
      <c r="AX166" s="135"/>
      <c r="AY166" s="135"/>
      <c r="AZ166" s="135"/>
      <c r="BA166" s="135"/>
      <c r="BB166" s="136"/>
      <c r="BC166" s="44"/>
      <c r="BD166" s="45"/>
      <c r="BE166" s="45"/>
      <c r="BF166" s="45"/>
      <c r="BG166" s="45"/>
      <c r="BH166" s="66"/>
      <c r="BI166" s="94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66"/>
      <c r="CH166" s="15"/>
      <c r="CI166" s="24"/>
      <c r="CJ166" s="15"/>
      <c r="CK166" s="10"/>
      <c r="CL166" s="10"/>
      <c r="CM166" s="169" t="s">
        <v>67</v>
      </c>
      <c r="CN166" s="169"/>
      <c r="CO166" s="169"/>
      <c r="CP166" s="169"/>
      <c r="CQ166" s="169"/>
      <c r="CR166" s="10"/>
      <c r="CS166" s="170" t="s">
        <v>63</v>
      </c>
      <c r="CT166" s="170"/>
      <c r="CU166" s="10"/>
      <c r="CV166" s="10"/>
      <c r="CW166" s="10"/>
      <c r="CX166" s="170" t="s">
        <v>59</v>
      </c>
      <c r="CY166" s="170"/>
      <c r="CZ166" s="10"/>
      <c r="DA166" s="10"/>
      <c r="DB166" s="24"/>
    </row>
    <row r="167" spans="2:106" ht="8.25" customHeight="1">
      <c r="B167" s="95"/>
      <c r="C167" s="96"/>
      <c r="D167" s="96"/>
      <c r="E167" s="96"/>
      <c r="F167" s="96"/>
      <c r="G167" s="128"/>
      <c r="H167" s="128"/>
      <c r="I167" s="129"/>
      <c r="J167" s="130"/>
      <c r="K167" s="128"/>
      <c r="L167" s="129"/>
      <c r="M167" s="131"/>
      <c r="N167" s="128"/>
      <c r="O167" s="128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3"/>
      <c r="AW167" s="134"/>
      <c r="AX167" s="135"/>
      <c r="AY167" s="135"/>
      <c r="AZ167" s="135"/>
      <c r="BA167" s="135"/>
      <c r="BB167" s="136"/>
      <c r="BC167" s="44"/>
      <c r="BD167" s="45"/>
      <c r="BE167" s="45"/>
      <c r="BF167" s="45"/>
      <c r="BG167" s="45"/>
      <c r="BH167" s="66"/>
      <c r="BI167" s="94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66"/>
      <c r="CH167" s="15"/>
      <c r="CI167" s="24"/>
      <c r="CJ167" s="15"/>
      <c r="CK167" s="10"/>
      <c r="CL167" s="10"/>
      <c r="CM167" s="169"/>
      <c r="CN167" s="169"/>
      <c r="CO167" s="169"/>
      <c r="CP167" s="169"/>
      <c r="CQ167" s="169"/>
      <c r="CR167" s="10"/>
      <c r="CS167" s="170"/>
      <c r="CT167" s="170"/>
      <c r="CU167" s="10"/>
      <c r="CV167" s="10"/>
      <c r="CW167" s="10"/>
      <c r="CX167" s="170"/>
      <c r="CY167" s="170"/>
      <c r="CZ167" s="10"/>
      <c r="DA167" s="10"/>
      <c r="DB167" s="24"/>
    </row>
    <row r="168" spans="2:106" ht="8.25" customHeight="1">
      <c r="B168" s="95">
        <v>15</v>
      </c>
      <c r="C168" s="96"/>
      <c r="D168" s="96"/>
      <c r="E168" s="96"/>
      <c r="F168" s="96"/>
      <c r="G168" s="128"/>
      <c r="H168" s="128"/>
      <c r="I168" s="129"/>
      <c r="J168" s="130"/>
      <c r="K168" s="128"/>
      <c r="L168" s="129"/>
      <c r="M168" s="131"/>
      <c r="N168" s="128"/>
      <c r="O168" s="128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3"/>
      <c r="AW168" s="134"/>
      <c r="AX168" s="135"/>
      <c r="AY168" s="135"/>
      <c r="AZ168" s="135"/>
      <c r="BA168" s="135"/>
      <c r="BB168" s="136"/>
      <c r="BC168" s="44"/>
      <c r="BD168" s="45"/>
      <c r="BE168" s="45"/>
      <c r="BF168" s="45"/>
      <c r="BG168" s="45"/>
      <c r="BH168" s="66"/>
      <c r="BI168" s="94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66"/>
      <c r="CH168" s="15"/>
      <c r="CI168" s="24"/>
      <c r="CJ168" s="15"/>
      <c r="CK168" s="10"/>
      <c r="CL168" s="10"/>
      <c r="CM168" s="169"/>
      <c r="CN168" s="169"/>
      <c r="CO168" s="169"/>
      <c r="CP168" s="169"/>
      <c r="CQ168" s="169"/>
      <c r="CR168" s="10"/>
      <c r="CS168" s="170"/>
      <c r="CT168" s="170"/>
      <c r="CU168" s="10"/>
      <c r="CV168" s="10"/>
      <c r="CW168" s="10"/>
      <c r="CX168" s="170"/>
      <c r="CY168" s="170"/>
      <c r="CZ168" s="10"/>
      <c r="DA168" s="10"/>
      <c r="DB168" s="24"/>
    </row>
    <row r="169" spans="2:106" ht="8.25" customHeight="1">
      <c r="B169" s="95"/>
      <c r="C169" s="96"/>
      <c r="D169" s="96"/>
      <c r="E169" s="96"/>
      <c r="F169" s="96"/>
      <c r="G169" s="128"/>
      <c r="H169" s="128"/>
      <c r="I169" s="129"/>
      <c r="J169" s="130"/>
      <c r="K169" s="128"/>
      <c r="L169" s="129"/>
      <c r="M169" s="131"/>
      <c r="N169" s="128"/>
      <c r="O169" s="128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3"/>
      <c r="AW169" s="134"/>
      <c r="AX169" s="135"/>
      <c r="AY169" s="135"/>
      <c r="AZ169" s="135"/>
      <c r="BA169" s="135"/>
      <c r="BB169" s="136"/>
      <c r="BC169" s="44"/>
      <c r="BD169" s="45"/>
      <c r="BE169" s="45"/>
      <c r="BF169" s="45"/>
      <c r="BG169" s="45"/>
      <c r="BH169" s="66"/>
      <c r="BI169" s="94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66"/>
      <c r="CH169" s="15"/>
      <c r="CI169" s="24"/>
      <c r="CJ169" s="15"/>
      <c r="CK169" s="10"/>
      <c r="CL169" s="10"/>
      <c r="CM169" s="169"/>
      <c r="CN169" s="169"/>
      <c r="CO169" s="169"/>
      <c r="CP169" s="169"/>
      <c r="CQ169" s="169"/>
      <c r="CR169" s="10"/>
      <c r="CS169" s="170"/>
      <c r="CT169" s="170"/>
      <c r="CU169" s="10"/>
      <c r="CV169" s="10"/>
      <c r="CW169" s="10"/>
      <c r="CX169" s="170"/>
      <c r="CY169" s="170"/>
      <c r="CZ169" s="10"/>
      <c r="DA169" s="10"/>
      <c r="DB169" s="24"/>
    </row>
    <row r="170" spans="2:106" ht="8.25" customHeight="1" thickBot="1">
      <c r="B170" s="163"/>
      <c r="C170" s="164"/>
      <c r="D170" s="164"/>
      <c r="E170" s="164"/>
      <c r="F170" s="164"/>
      <c r="G170" s="172"/>
      <c r="H170" s="172"/>
      <c r="I170" s="173"/>
      <c r="J170" s="174"/>
      <c r="K170" s="172"/>
      <c r="L170" s="173"/>
      <c r="M170" s="107"/>
      <c r="N170" s="175"/>
      <c r="O170" s="175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10"/>
      <c r="AW170" s="177"/>
      <c r="AX170" s="178"/>
      <c r="AY170" s="178"/>
      <c r="AZ170" s="178"/>
      <c r="BA170" s="178"/>
      <c r="BB170" s="179"/>
      <c r="BC170" s="159"/>
      <c r="BD170" s="160"/>
      <c r="BE170" s="160"/>
      <c r="BF170" s="160"/>
      <c r="BG170" s="160"/>
      <c r="BH170" s="161"/>
      <c r="BI170" s="162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1"/>
      <c r="CH170" s="15"/>
      <c r="CI170" s="24"/>
      <c r="CJ170" s="15"/>
      <c r="CK170" s="10"/>
      <c r="CL170" s="10"/>
      <c r="CM170" s="40" t="s">
        <v>68</v>
      </c>
      <c r="CN170" s="40"/>
      <c r="CO170" s="40"/>
      <c r="CP170" s="40"/>
      <c r="CQ170" s="40"/>
      <c r="CR170" s="10"/>
      <c r="CS170" s="170"/>
      <c r="CT170" s="170"/>
      <c r="CU170" s="73"/>
      <c r="CV170" s="73"/>
      <c r="CW170" s="10"/>
      <c r="CX170" s="170"/>
      <c r="CY170" s="170"/>
      <c r="CZ170" s="73"/>
      <c r="DA170" s="73"/>
      <c r="DB170" s="24"/>
    </row>
    <row r="171" spans="2:106" ht="8.25" customHeight="1" thickTop="1">
      <c r="B171" s="148" t="s">
        <v>69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52"/>
      <c r="W171" s="153"/>
      <c r="X171" s="154"/>
      <c r="Y171" s="155"/>
      <c r="Z171" s="153"/>
      <c r="AA171" s="154"/>
      <c r="AB171" s="155"/>
      <c r="AC171" s="153"/>
      <c r="AD171" s="156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8"/>
      <c r="BS171" s="42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67"/>
      <c r="CH171" s="15"/>
      <c r="CI171" s="24"/>
      <c r="CJ171" s="15"/>
      <c r="CK171" s="10"/>
      <c r="CL171" s="10"/>
      <c r="CM171" s="40"/>
      <c r="CN171" s="40"/>
      <c r="CO171" s="40"/>
      <c r="CP171" s="40"/>
      <c r="CQ171" s="4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24"/>
    </row>
    <row r="172" spans="2:106" ht="8.25" customHeight="1"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00"/>
      <c r="W172" s="26"/>
      <c r="X172" s="101"/>
      <c r="Y172" s="105"/>
      <c r="Z172" s="26"/>
      <c r="AA172" s="101"/>
      <c r="AB172" s="105"/>
      <c r="AC172" s="26"/>
      <c r="AD172" s="108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3"/>
      <c r="BS172" s="44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66"/>
      <c r="CH172" s="15"/>
      <c r="CI172" s="24"/>
      <c r="CJ172" s="15"/>
      <c r="CK172" s="10"/>
      <c r="CL172" s="10"/>
      <c r="CM172" s="169" t="s">
        <v>70</v>
      </c>
      <c r="CN172" s="169"/>
      <c r="CO172" s="169"/>
      <c r="CP172" s="169"/>
      <c r="CQ172" s="169"/>
      <c r="CR172" s="10"/>
      <c r="CS172" s="170" t="s">
        <v>58</v>
      </c>
      <c r="CT172" s="170"/>
      <c r="CU172" s="10"/>
      <c r="CV172" s="10"/>
      <c r="CW172" s="10"/>
      <c r="CX172" s="170" t="s">
        <v>59</v>
      </c>
      <c r="CY172" s="170"/>
      <c r="CZ172" s="10"/>
      <c r="DA172" s="10"/>
      <c r="DB172" s="24"/>
    </row>
    <row r="173" spans="2:106" ht="8.25" customHeight="1">
      <c r="B173" s="150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02"/>
      <c r="W173" s="27"/>
      <c r="X173" s="103"/>
      <c r="Y173" s="106"/>
      <c r="Z173" s="27"/>
      <c r="AA173" s="103"/>
      <c r="AB173" s="106"/>
      <c r="AC173" s="27"/>
      <c r="AD173" s="109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3"/>
      <c r="BS173" s="44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66"/>
      <c r="CH173" s="15"/>
      <c r="CI173" s="24"/>
      <c r="CJ173" s="15"/>
      <c r="CK173" s="10"/>
      <c r="CL173" s="10"/>
      <c r="CM173" s="169"/>
      <c r="CN173" s="169"/>
      <c r="CO173" s="169"/>
      <c r="CP173" s="169"/>
      <c r="CQ173" s="169"/>
      <c r="CR173" s="10"/>
      <c r="CS173" s="170"/>
      <c r="CT173" s="170"/>
      <c r="CU173" s="10"/>
      <c r="CV173" s="10"/>
      <c r="CW173" s="10"/>
      <c r="CX173" s="170"/>
      <c r="CY173" s="170"/>
      <c r="CZ173" s="10"/>
      <c r="DA173" s="10"/>
      <c r="DB173" s="24"/>
    </row>
    <row r="174" spans="2:106" ht="8.25" customHeight="1">
      <c r="B174" s="150" t="s">
        <v>71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97"/>
      <c r="W174" s="98"/>
      <c r="X174" s="99"/>
      <c r="Y174" s="104"/>
      <c r="Z174" s="98"/>
      <c r="AA174" s="99"/>
      <c r="AB174" s="104"/>
      <c r="AC174" s="98"/>
      <c r="AD174" s="107"/>
      <c r="AE174" s="110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2"/>
      <c r="BS174" s="44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66"/>
      <c r="CH174" s="15"/>
      <c r="CI174" s="24"/>
      <c r="CJ174" s="15"/>
      <c r="CK174" s="10"/>
      <c r="CL174" s="10"/>
      <c r="CM174" s="169"/>
      <c r="CN174" s="169"/>
      <c r="CO174" s="169"/>
      <c r="CP174" s="169"/>
      <c r="CQ174" s="169"/>
      <c r="CR174" s="10"/>
      <c r="CS174" s="170"/>
      <c r="CT174" s="170"/>
      <c r="CU174" s="10"/>
      <c r="CV174" s="10"/>
      <c r="CW174" s="10"/>
      <c r="CX174" s="170"/>
      <c r="CY174" s="170"/>
      <c r="CZ174" s="10"/>
      <c r="DA174" s="10"/>
      <c r="DB174" s="24"/>
    </row>
    <row r="175" spans="2:106" ht="8.25" customHeight="1">
      <c r="B175" s="150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00"/>
      <c r="W175" s="26"/>
      <c r="X175" s="101"/>
      <c r="Y175" s="105"/>
      <c r="Z175" s="26"/>
      <c r="AA175" s="101"/>
      <c r="AB175" s="105"/>
      <c r="AC175" s="26"/>
      <c r="AD175" s="108"/>
      <c r="AE175" s="113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5"/>
      <c r="BS175" s="44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66"/>
      <c r="CH175" s="15"/>
      <c r="CI175" s="24"/>
      <c r="CJ175" s="15"/>
      <c r="CK175" s="10"/>
      <c r="CL175" s="10"/>
      <c r="CM175" s="169"/>
      <c r="CN175" s="169"/>
      <c r="CO175" s="169"/>
      <c r="CP175" s="169"/>
      <c r="CQ175" s="169"/>
      <c r="CR175" s="10"/>
      <c r="CS175" s="170"/>
      <c r="CT175" s="170"/>
      <c r="CU175" s="10"/>
      <c r="CV175" s="10"/>
      <c r="CW175" s="10"/>
      <c r="CX175" s="170"/>
      <c r="CY175" s="170"/>
      <c r="CZ175" s="10"/>
      <c r="DA175" s="10"/>
      <c r="DB175" s="24"/>
    </row>
    <row r="176" spans="2:106" ht="8.25" customHeight="1" thickBot="1">
      <c r="B176" s="165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37"/>
      <c r="W176" s="138"/>
      <c r="X176" s="139"/>
      <c r="Y176" s="140"/>
      <c r="Z176" s="138"/>
      <c r="AA176" s="139"/>
      <c r="AB176" s="140"/>
      <c r="AC176" s="138"/>
      <c r="AD176" s="141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4"/>
      <c r="BS176" s="46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68"/>
      <c r="CH176" s="15"/>
      <c r="CI176" s="24"/>
      <c r="CJ176" s="15"/>
      <c r="CK176" s="10"/>
      <c r="CL176" s="10"/>
      <c r="CM176" s="40" t="s">
        <v>72</v>
      </c>
      <c r="CN176" s="40"/>
      <c r="CO176" s="40"/>
      <c r="CP176" s="40"/>
      <c r="CQ176" s="40"/>
      <c r="CR176" s="10"/>
      <c r="CS176" s="170"/>
      <c r="CT176" s="170"/>
      <c r="CU176" s="73"/>
      <c r="CV176" s="73"/>
      <c r="CW176" s="10"/>
      <c r="CX176" s="170"/>
      <c r="CY176" s="170"/>
      <c r="CZ176" s="73"/>
      <c r="DA176" s="73"/>
      <c r="DB176" s="24"/>
    </row>
    <row r="177" spans="2:106" ht="8.25" customHeight="1" thickTop="1"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23"/>
      <c r="CH177" s="15"/>
      <c r="CI177" s="24"/>
      <c r="CJ177" s="15"/>
      <c r="CK177" s="10"/>
      <c r="CL177" s="10"/>
      <c r="CM177" s="40"/>
      <c r="CN177" s="40"/>
      <c r="CO177" s="40"/>
      <c r="CP177" s="40"/>
      <c r="CQ177" s="4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24"/>
    </row>
    <row r="178" spans="2:106" ht="8.25" customHeight="1">
      <c r="B178" s="180" t="s">
        <v>73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24"/>
      <c r="CH178" s="15"/>
      <c r="CI178" s="24"/>
      <c r="CJ178" s="15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24"/>
    </row>
    <row r="179" spans="2:106" ht="8.25" customHeight="1" thickBot="1">
      <c r="B179" s="180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24"/>
      <c r="CH179" s="15"/>
      <c r="CI179" s="24"/>
      <c r="CJ179" s="16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25"/>
    </row>
    <row r="180" spans="2:106" ht="8.25" customHeight="1" thickTop="1">
      <c r="B180" s="180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10"/>
      <c r="CG180" s="24"/>
      <c r="CH180" s="15"/>
      <c r="CI180" s="24"/>
      <c r="CJ180" s="182" t="s">
        <v>74</v>
      </c>
      <c r="CK180" s="183"/>
      <c r="CL180" s="183"/>
      <c r="CM180" s="183"/>
      <c r="CN180" s="183"/>
      <c r="CO180" s="183"/>
      <c r="CP180" s="184"/>
      <c r="CQ180" s="186" t="s">
        <v>58</v>
      </c>
      <c r="CR180" s="187"/>
      <c r="CS180" s="192"/>
      <c r="CT180" s="192"/>
      <c r="CU180" s="192"/>
      <c r="CV180" s="192" t="s">
        <v>75</v>
      </c>
      <c r="CW180" s="192"/>
      <c r="CX180" s="192"/>
      <c r="CY180" s="192"/>
      <c r="CZ180" s="187"/>
      <c r="DA180" s="192" t="s">
        <v>59</v>
      </c>
      <c r="DB180" s="206"/>
    </row>
    <row r="181" spans="2:106" ht="8.25" customHeight="1">
      <c r="B181" s="180" t="s">
        <v>76</v>
      </c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0"/>
      <c r="CG181" s="24"/>
      <c r="CH181" s="15"/>
      <c r="CI181" s="24"/>
      <c r="CJ181" s="171"/>
      <c r="CK181" s="37"/>
      <c r="CL181" s="37"/>
      <c r="CM181" s="37"/>
      <c r="CN181" s="37"/>
      <c r="CO181" s="37"/>
      <c r="CP181" s="71"/>
      <c r="CQ181" s="188"/>
      <c r="CR181" s="189"/>
      <c r="CS181" s="33"/>
      <c r="CT181" s="33"/>
      <c r="CU181" s="33"/>
      <c r="CV181" s="33"/>
      <c r="CW181" s="33"/>
      <c r="CX181" s="33"/>
      <c r="CY181" s="33"/>
      <c r="CZ181" s="189"/>
      <c r="DA181" s="33"/>
      <c r="DB181" s="207"/>
    </row>
    <row r="182" spans="2:106" ht="8.25" customHeight="1">
      <c r="B182" s="180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24"/>
      <c r="CH182" s="15"/>
      <c r="CI182" s="24"/>
      <c r="CJ182" s="171"/>
      <c r="CK182" s="37"/>
      <c r="CL182" s="37"/>
      <c r="CM182" s="37"/>
      <c r="CN182" s="37"/>
      <c r="CO182" s="37"/>
      <c r="CP182" s="71"/>
      <c r="CQ182" s="188"/>
      <c r="CR182" s="189"/>
      <c r="CS182" s="33"/>
      <c r="CT182" s="33"/>
      <c r="CU182" s="33"/>
      <c r="CV182" s="33"/>
      <c r="CW182" s="33"/>
      <c r="CX182" s="33"/>
      <c r="CY182" s="33"/>
      <c r="CZ182" s="189"/>
      <c r="DA182" s="33"/>
      <c r="DB182" s="207"/>
    </row>
    <row r="183" spans="2:106" ht="8.25" customHeight="1">
      <c r="B183" s="180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10"/>
      <c r="CG183" s="24"/>
      <c r="CH183" s="15"/>
      <c r="CI183" s="24"/>
      <c r="CJ183" s="171"/>
      <c r="CK183" s="37"/>
      <c r="CL183" s="37"/>
      <c r="CM183" s="37"/>
      <c r="CN183" s="37"/>
      <c r="CO183" s="37"/>
      <c r="CP183" s="71"/>
      <c r="CQ183" s="188"/>
      <c r="CR183" s="189"/>
      <c r="CS183" s="33"/>
      <c r="CT183" s="33"/>
      <c r="CU183" s="33"/>
      <c r="CV183" s="33"/>
      <c r="CW183" s="33"/>
      <c r="CX183" s="33"/>
      <c r="CY183" s="33"/>
      <c r="CZ183" s="189"/>
      <c r="DA183" s="33"/>
      <c r="DB183" s="207"/>
    </row>
    <row r="184" spans="2:106" ht="8.25" customHeight="1">
      <c r="B184" s="180" t="s">
        <v>77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0"/>
      <c r="CG184" s="24"/>
      <c r="CH184" s="15"/>
      <c r="CI184" s="24"/>
      <c r="CJ184" s="171"/>
      <c r="CK184" s="37"/>
      <c r="CL184" s="37"/>
      <c r="CM184" s="37"/>
      <c r="CN184" s="37"/>
      <c r="CO184" s="37"/>
      <c r="CP184" s="71"/>
      <c r="CQ184" s="188"/>
      <c r="CR184" s="189"/>
      <c r="CS184" s="33"/>
      <c r="CT184" s="33"/>
      <c r="CU184" s="33"/>
      <c r="CV184" s="33"/>
      <c r="CW184" s="33"/>
      <c r="CX184" s="33"/>
      <c r="CY184" s="33"/>
      <c r="CZ184" s="189"/>
      <c r="DA184" s="33"/>
      <c r="DB184" s="207"/>
    </row>
    <row r="185" spans="2:106" ht="8.25" customHeight="1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24"/>
      <c r="CH185" s="15"/>
      <c r="CI185" s="24"/>
      <c r="CJ185" s="198" t="s">
        <v>78</v>
      </c>
      <c r="CK185" s="40"/>
      <c r="CL185" s="40"/>
      <c r="CM185" s="40"/>
      <c r="CN185" s="40"/>
      <c r="CO185" s="40"/>
      <c r="CP185" s="71"/>
      <c r="CQ185" s="188"/>
      <c r="CR185" s="189"/>
      <c r="CS185" s="33"/>
      <c r="CT185" s="33"/>
      <c r="CU185" s="33"/>
      <c r="CV185" s="33"/>
      <c r="CW185" s="33"/>
      <c r="CX185" s="33"/>
      <c r="CY185" s="33"/>
      <c r="CZ185" s="189"/>
      <c r="DA185" s="33"/>
      <c r="DB185" s="207"/>
    </row>
    <row r="186" spans="2:106" ht="8.25" customHeight="1" thickBot="1">
      <c r="B186" s="180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10"/>
      <c r="CG186" s="24"/>
      <c r="CH186" s="15"/>
      <c r="CI186" s="24"/>
      <c r="CJ186" s="199"/>
      <c r="CK186" s="200"/>
      <c r="CL186" s="200"/>
      <c r="CM186" s="200"/>
      <c r="CN186" s="200"/>
      <c r="CO186" s="200"/>
      <c r="CP186" s="185"/>
      <c r="CQ186" s="190"/>
      <c r="CR186" s="191"/>
      <c r="CS186" s="193"/>
      <c r="CT186" s="193"/>
      <c r="CU186" s="193"/>
      <c r="CV186" s="193"/>
      <c r="CW186" s="193"/>
      <c r="CX186" s="193"/>
      <c r="CY186" s="193"/>
      <c r="CZ186" s="191"/>
      <c r="DA186" s="193"/>
      <c r="DB186" s="208"/>
    </row>
    <row r="187" spans="2:106" ht="8.25" customHeight="1" thickTop="1">
      <c r="B187" s="180" t="s">
        <v>79</v>
      </c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0"/>
      <c r="CG187" s="24"/>
      <c r="CH187" s="15"/>
      <c r="CI187" s="24"/>
      <c r="CJ187" s="182" t="s">
        <v>80</v>
      </c>
      <c r="CK187" s="183"/>
      <c r="CL187" s="183"/>
      <c r="CM187" s="183"/>
      <c r="CN187" s="183"/>
      <c r="CO187" s="183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23"/>
    </row>
    <row r="188" spans="2:106" ht="8.25" customHeight="1">
      <c r="B188" s="180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24"/>
      <c r="CH188" s="15"/>
      <c r="CI188" s="24"/>
      <c r="CJ188" s="171"/>
      <c r="CK188" s="37"/>
      <c r="CL188" s="37"/>
      <c r="CM188" s="37"/>
      <c r="CN188" s="37"/>
      <c r="CO188" s="37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24"/>
    </row>
    <row r="189" spans="2:106" ht="8.25" customHeight="1">
      <c r="B189" s="180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10"/>
      <c r="CG189" s="24"/>
      <c r="CH189" s="15"/>
      <c r="CI189" s="24"/>
      <c r="CJ189" s="171"/>
      <c r="CK189" s="37"/>
      <c r="CL189" s="37"/>
      <c r="CM189" s="37"/>
      <c r="CN189" s="37"/>
      <c r="CO189" s="37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24"/>
    </row>
    <row r="190" spans="2:106" ht="8.25" customHeight="1" thickBot="1">
      <c r="B190" s="16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25"/>
      <c r="CH190" s="15"/>
      <c r="CI190" s="24"/>
      <c r="CJ190" s="171"/>
      <c r="CK190" s="37"/>
      <c r="CL190" s="37"/>
      <c r="CM190" s="37"/>
      <c r="CN190" s="37"/>
      <c r="CO190" s="37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24"/>
    </row>
    <row r="191" spans="2:106" ht="8.25" customHeight="1" thickTop="1"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23"/>
      <c r="CH191" s="15"/>
      <c r="CI191" s="24"/>
      <c r="CJ191" s="171"/>
      <c r="CK191" s="37"/>
      <c r="CL191" s="37"/>
      <c r="CM191" s="37"/>
      <c r="CN191" s="37"/>
      <c r="CO191" s="37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24"/>
    </row>
    <row r="192" spans="2:106" ht="8.25" customHeight="1">
      <c r="B192" s="202" t="s">
        <v>100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35" t="s">
        <v>83</v>
      </c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0"/>
      <c r="CG192" s="24"/>
      <c r="CH192" s="15"/>
      <c r="CI192" s="24"/>
      <c r="CJ192" s="198" t="s">
        <v>81</v>
      </c>
      <c r="CK192" s="40"/>
      <c r="CL192" s="40"/>
      <c r="CM192" s="40"/>
      <c r="CN192" s="40"/>
      <c r="CO192" s="4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24"/>
    </row>
    <row r="193" spans="2:106" ht="8.25" customHeight="1" thickBot="1">
      <c r="B193" s="202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0"/>
      <c r="CG193" s="24"/>
      <c r="CH193" s="15"/>
      <c r="CI193" s="24"/>
      <c r="CJ193" s="199"/>
      <c r="CK193" s="200"/>
      <c r="CL193" s="200"/>
      <c r="CM193" s="200"/>
      <c r="CN193" s="200"/>
      <c r="CO193" s="200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25"/>
    </row>
    <row r="194" spans="2:106" ht="8.25" customHeight="1" thickTop="1">
      <c r="B194" s="202" t="s">
        <v>101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35" t="s">
        <v>102</v>
      </c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0"/>
      <c r="CG194" s="24"/>
      <c r="CH194" s="15"/>
      <c r="CI194" s="24"/>
      <c r="CJ194" s="182" t="s">
        <v>82</v>
      </c>
      <c r="CK194" s="183"/>
      <c r="CL194" s="183"/>
      <c r="CM194" s="183"/>
      <c r="CN194" s="183"/>
      <c r="CO194" s="183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23"/>
    </row>
    <row r="195" spans="2:106" ht="8.25" customHeight="1">
      <c r="B195" s="202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0"/>
      <c r="CG195" s="24"/>
      <c r="CH195" s="15"/>
      <c r="CI195" s="24"/>
      <c r="CJ195" s="171"/>
      <c r="CK195" s="37"/>
      <c r="CL195" s="37"/>
      <c r="CM195" s="37"/>
      <c r="CN195" s="37"/>
      <c r="CO195" s="37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24"/>
    </row>
    <row r="196" spans="2:106" ht="8.25" customHeight="1">
      <c r="B196" s="202" t="s">
        <v>103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35" t="s">
        <v>104</v>
      </c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10"/>
      <c r="CG196" s="24"/>
      <c r="CH196" s="15"/>
      <c r="CI196" s="24"/>
      <c r="CJ196" s="171"/>
      <c r="CK196" s="37"/>
      <c r="CL196" s="37"/>
      <c r="CM196" s="37"/>
      <c r="CN196" s="37"/>
      <c r="CO196" s="37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24"/>
    </row>
    <row r="197" spans="2:106" ht="8.25" customHeight="1">
      <c r="B197" s="202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10"/>
      <c r="CG197" s="24"/>
      <c r="CH197" s="15"/>
      <c r="CI197" s="24"/>
      <c r="CJ197" s="171"/>
      <c r="CK197" s="37"/>
      <c r="CL197" s="37"/>
      <c r="CM197" s="37"/>
      <c r="CN197" s="37"/>
      <c r="CO197" s="37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24"/>
    </row>
    <row r="198" spans="2:106" ht="8.25" customHeight="1">
      <c r="B198" s="202" t="s">
        <v>84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35" t="s">
        <v>105</v>
      </c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10"/>
      <c r="CG198" s="24"/>
      <c r="CH198" s="15"/>
      <c r="CI198" s="24"/>
      <c r="CJ198" s="171"/>
      <c r="CK198" s="37"/>
      <c r="CL198" s="37"/>
      <c r="CM198" s="37"/>
      <c r="CN198" s="37"/>
      <c r="CO198" s="37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24"/>
    </row>
    <row r="199" spans="2:106" ht="8.25" customHeight="1">
      <c r="B199" s="202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10"/>
      <c r="CG199" s="24"/>
      <c r="CH199" s="15"/>
      <c r="CI199" s="24"/>
      <c r="CJ199" s="198" t="s">
        <v>85</v>
      </c>
      <c r="CK199" s="40"/>
      <c r="CL199" s="40"/>
      <c r="CM199" s="40"/>
      <c r="CN199" s="40"/>
      <c r="CO199" s="4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24"/>
    </row>
    <row r="200" spans="2:106" ht="8.25" customHeight="1" thickBot="1">
      <c r="B200" s="1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25"/>
      <c r="CH200" s="16"/>
      <c r="CI200" s="25"/>
      <c r="CJ200" s="199"/>
      <c r="CK200" s="200"/>
      <c r="CL200" s="200"/>
      <c r="CM200" s="200"/>
      <c r="CN200" s="200"/>
      <c r="CO200" s="200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25"/>
    </row>
    <row r="201" spans="2:106" ht="27" customHeight="1" thickTop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201" t="s">
        <v>86</v>
      </c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</row>
    <row r="202" spans="2:106" ht="7.5" customHeight="1"/>
    <row r="203" spans="2:106" ht="7.5" customHeight="1"/>
    <row r="204" spans="2:106" ht="7.5" customHeight="1"/>
    <row r="205" spans="2:106" ht="7.5" customHeight="1"/>
    <row r="206" spans="2:106" ht="7.5" customHeight="1"/>
    <row r="207" spans="2:106" ht="7.5" customHeight="1"/>
    <row r="208" spans="2:106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</sheetData>
  <mergeCells count="1348">
    <mergeCell ref="CW7:DA10"/>
    <mergeCell ref="CT9:CV10"/>
    <mergeCell ref="N192:AP195"/>
    <mergeCell ref="AQ192:BB193"/>
    <mergeCell ref="BC192:CE195"/>
    <mergeCell ref="AQ194:BB195"/>
    <mergeCell ref="CJ199:CO200"/>
    <mergeCell ref="B200:CE200"/>
    <mergeCell ref="B201:CI201"/>
    <mergeCell ref="CJ201:DB201"/>
    <mergeCell ref="B196:M197"/>
    <mergeCell ref="N196:AP199"/>
    <mergeCell ref="AQ196:BB197"/>
    <mergeCell ref="BC196:CE199"/>
    <mergeCell ref="B198:M199"/>
    <mergeCell ref="AQ198:BB199"/>
    <mergeCell ref="CP187:DB193"/>
    <mergeCell ref="B190:CE190"/>
    <mergeCell ref="B191:CE191"/>
    <mergeCell ref="CF191:CG200"/>
    <mergeCell ref="B192:M193"/>
    <mergeCell ref="CJ192:CO193"/>
    <mergeCell ref="B194:M195"/>
    <mergeCell ref="CJ194:CO198"/>
    <mergeCell ref="CP194:DB200"/>
    <mergeCell ref="DA180:DB186"/>
    <mergeCell ref="B181:AF183"/>
    <mergeCell ref="AG181:CE183"/>
    <mergeCell ref="B184:AF186"/>
    <mergeCell ref="AG184:CE186"/>
    <mergeCell ref="CJ185:CO186"/>
    <mergeCell ref="CR177:DB177"/>
    <mergeCell ref="B178:AF180"/>
    <mergeCell ref="AG178:CE180"/>
    <mergeCell ref="CJ178:DB179"/>
    <mergeCell ref="CJ180:CO184"/>
    <mergeCell ref="CP180:CP186"/>
    <mergeCell ref="CQ180:CR186"/>
    <mergeCell ref="CS180:CU186"/>
    <mergeCell ref="CV180:CW186"/>
    <mergeCell ref="CX180:CZ186"/>
    <mergeCell ref="BX174:CB176"/>
    <mergeCell ref="CC174:CG176"/>
    <mergeCell ref="CH174:CI176"/>
    <mergeCell ref="CM176:CQ177"/>
    <mergeCell ref="B177:CE177"/>
    <mergeCell ref="CF177:CG190"/>
    <mergeCell ref="CH177:CI200"/>
    <mergeCell ref="B187:AF189"/>
    <mergeCell ref="AG187:CE189"/>
    <mergeCell ref="CJ187:CO191"/>
    <mergeCell ref="B174:U176"/>
    <mergeCell ref="V174:X176"/>
    <mergeCell ref="Y174:AA176"/>
    <mergeCell ref="AB174:AD176"/>
    <mergeCell ref="AE174:BR176"/>
    <mergeCell ref="BS174:BW176"/>
    <mergeCell ref="DB148:DB176"/>
    <mergeCell ref="G150:I152"/>
    <mergeCell ref="J150:L152"/>
    <mergeCell ref="M150:O152"/>
    <mergeCell ref="P150:AV152"/>
    <mergeCell ref="AW150:BB152"/>
    <mergeCell ref="CH171:CI173"/>
    <mergeCell ref="CS171:CV171"/>
    <mergeCell ref="CX171:DA171"/>
    <mergeCell ref="CM172:CQ175"/>
    <mergeCell ref="CS172:CT176"/>
    <mergeCell ref="CU172:CV176"/>
    <mergeCell ref="CX172:CY176"/>
    <mergeCell ref="CZ172:DA176"/>
    <mergeCell ref="CH168:CI170"/>
    <mergeCell ref="CM170:CQ171"/>
    <mergeCell ref="B171:U173"/>
    <mergeCell ref="V171:X173"/>
    <mergeCell ref="Y171:AA173"/>
    <mergeCell ref="AB171:AD173"/>
    <mergeCell ref="AE171:BR173"/>
    <mergeCell ref="BS171:BW173"/>
    <mergeCell ref="BX171:CB173"/>
    <mergeCell ref="CC171:CG173"/>
    <mergeCell ref="BC168:BH170"/>
    <mergeCell ref="BI168:BM170"/>
    <mergeCell ref="BN168:BR170"/>
    <mergeCell ref="BS168:BW170"/>
    <mergeCell ref="BX168:CB170"/>
    <mergeCell ref="CC168:CG170"/>
    <mergeCell ref="B168:F170"/>
    <mergeCell ref="G168:I170"/>
    <mergeCell ref="J168:L170"/>
    <mergeCell ref="M168:O170"/>
    <mergeCell ref="P168:AV170"/>
    <mergeCell ref="AW168:BB170"/>
    <mergeCell ref="B165:F167"/>
    <mergeCell ref="G165:I167"/>
    <mergeCell ref="J165:L167"/>
    <mergeCell ref="M165:O167"/>
    <mergeCell ref="P165:AV167"/>
    <mergeCell ref="AW165:BB167"/>
    <mergeCell ref="BC165:BH167"/>
    <mergeCell ref="BI165:BM167"/>
    <mergeCell ref="BC162:BH164"/>
    <mergeCell ref="BI162:BM164"/>
    <mergeCell ref="BN162:BR164"/>
    <mergeCell ref="BS162:BW164"/>
    <mergeCell ref="BX162:CB164"/>
    <mergeCell ref="CC162:CG164"/>
    <mergeCell ref="B162:F164"/>
    <mergeCell ref="G162:I164"/>
    <mergeCell ref="J162:L164"/>
    <mergeCell ref="M162:O164"/>
    <mergeCell ref="AW162:BB164"/>
    <mergeCell ref="CM160:CQ163"/>
    <mergeCell ref="CS160:CT164"/>
    <mergeCell ref="CU160:CV164"/>
    <mergeCell ref="CX160:CY164"/>
    <mergeCell ref="CZ160:DA164"/>
    <mergeCell ref="BN159:BR161"/>
    <mergeCell ref="BS159:BW161"/>
    <mergeCell ref="BX159:CB161"/>
    <mergeCell ref="CC159:CG161"/>
    <mergeCell ref="CH159:CI161"/>
    <mergeCell ref="CS159:CV159"/>
    <mergeCell ref="CH156:CI158"/>
    <mergeCell ref="CM158:CQ159"/>
    <mergeCell ref="B159:F161"/>
    <mergeCell ref="G159:I161"/>
    <mergeCell ref="J159:L161"/>
    <mergeCell ref="M159:O161"/>
    <mergeCell ref="P159:AV161"/>
    <mergeCell ref="AW159:BB161"/>
    <mergeCell ref="BC159:BH161"/>
    <mergeCell ref="BI159:BM161"/>
    <mergeCell ref="BC156:BH158"/>
    <mergeCell ref="BI156:BM158"/>
    <mergeCell ref="BN156:BR158"/>
    <mergeCell ref="BS156:BW158"/>
    <mergeCell ref="BX156:CB158"/>
    <mergeCell ref="CC156:CG158"/>
    <mergeCell ref="B156:F158"/>
    <mergeCell ref="G156:I158"/>
    <mergeCell ref="J156:L158"/>
    <mergeCell ref="M156:O158"/>
    <mergeCell ref="CM164:CQ165"/>
    <mergeCell ref="P156:AV158"/>
    <mergeCell ref="AW156:BB158"/>
    <mergeCell ref="CS153:CV153"/>
    <mergeCell ref="CX153:DA153"/>
    <mergeCell ref="CM154:CQ157"/>
    <mergeCell ref="CS154:CT158"/>
    <mergeCell ref="CU154:CV158"/>
    <mergeCell ref="CX154:CY158"/>
    <mergeCell ref="CZ154:DA158"/>
    <mergeCell ref="CM152:CQ153"/>
    <mergeCell ref="B153:F155"/>
    <mergeCell ref="G153:I155"/>
    <mergeCell ref="J153:L155"/>
    <mergeCell ref="M153:O155"/>
    <mergeCell ref="P153:AV155"/>
    <mergeCell ref="AW153:BB155"/>
    <mergeCell ref="BC153:BH155"/>
    <mergeCell ref="BI153:BM155"/>
    <mergeCell ref="BN153:BR155"/>
    <mergeCell ref="BS150:BW152"/>
    <mergeCell ref="BX150:CB152"/>
    <mergeCell ref="CC150:CG152"/>
    <mergeCell ref="CH150:CI152"/>
    <mergeCell ref="CJ150:CL151"/>
    <mergeCell ref="CJ152:CL177"/>
    <mergeCell ref="BS153:BW155"/>
    <mergeCell ref="BX153:CB155"/>
    <mergeCell ref="CC153:CG155"/>
    <mergeCell ref="CH153:CI155"/>
    <mergeCell ref="P162:AV164"/>
    <mergeCell ref="B150:F152"/>
    <mergeCell ref="BC150:BH152"/>
    <mergeCell ref="BI150:BM152"/>
    <mergeCell ref="BN150:BR152"/>
    <mergeCell ref="CH147:CI149"/>
    <mergeCell ref="CJ147:CL149"/>
    <mergeCell ref="CM147:DB147"/>
    <mergeCell ref="CM148:CQ151"/>
    <mergeCell ref="CR148:CR176"/>
    <mergeCell ref="CS148:CT152"/>
    <mergeCell ref="CU148:CV152"/>
    <mergeCell ref="CW148:CW176"/>
    <mergeCell ref="CX148:CY152"/>
    <mergeCell ref="CZ148:DA152"/>
    <mergeCell ref="BC147:BH149"/>
    <mergeCell ref="BI147:BM149"/>
    <mergeCell ref="BN147:BR149"/>
    <mergeCell ref="BS147:BW149"/>
    <mergeCell ref="BX147:CB149"/>
    <mergeCell ref="CC147:CG149"/>
    <mergeCell ref="CX165:DA165"/>
    <mergeCell ref="CM166:CQ169"/>
    <mergeCell ref="CS166:CT170"/>
    <mergeCell ref="CU166:CV170"/>
    <mergeCell ref="CX166:CY170"/>
    <mergeCell ref="CZ166:DA170"/>
    <mergeCell ref="BN165:BR167"/>
    <mergeCell ref="BS165:BW167"/>
    <mergeCell ref="BX165:CB167"/>
    <mergeCell ref="CC165:CG167"/>
    <mergeCell ref="CH165:CI167"/>
    <mergeCell ref="CS165:CV165"/>
    <mergeCell ref="CH162:CI164"/>
    <mergeCell ref="CX159:DA159"/>
    <mergeCell ref="B147:F149"/>
    <mergeCell ref="G147:I149"/>
    <mergeCell ref="J147:L149"/>
    <mergeCell ref="M147:O149"/>
    <mergeCell ref="P147:AV149"/>
    <mergeCell ref="AW147:BB149"/>
    <mergeCell ref="BC144:BH146"/>
    <mergeCell ref="BI144:BM146"/>
    <mergeCell ref="BN144:BR146"/>
    <mergeCell ref="BS144:BW146"/>
    <mergeCell ref="BX144:CB146"/>
    <mergeCell ref="CC144:CG146"/>
    <mergeCell ref="B144:F146"/>
    <mergeCell ref="G144:I146"/>
    <mergeCell ref="J144:L146"/>
    <mergeCell ref="M144:O146"/>
    <mergeCell ref="P144:AV146"/>
    <mergeCell ref="AW144:BB146"/>
    <mergeCell ref="CV143:CV145"/>
    <mergeCell ref="CW143:CW145"/>
    <mergeCell ref="CY143:CY145"/>
    <mergeCell ref="CZ143:CZ145"/>
    <mergeCell ref="DA143:DA145"/>
    <mergeCell ref="B141:F143"/>
    <mergeCell ref="G141:I143"/>
    <mergeCell ref="J141:L143"/>
    <mergeCell ref="M141:O143"/>
    <mergeCell ref="P141:AV143"/>
    <mergeCell ref="DB143:DB145"/>
    <mergeCell ref="CO143:CO145"/>
    <mergeCell ref="CP143:CP145"/>
    <mergeCell ref="CQ143:CQ145"/>
    <mergeCell ref="CR143:CR145"/>
    <mergeCell ref="CT143:CT145"/>
    <mergeCell ref="CU143:CU145"/>
    <mergeCell ref="CC141:CG143"/>
    <mergeCell ref="CH141:CI143"/>
    <mergeCell ref="CJ143:CJ145"/>
    <mergeCell ref="CK143:CK145"/>
    <mergeCell ref="CL143:CL145"/>
    <mergeCell ref="CM143:CM145"/>
    <mergeCell ref="CH144:CI146"/>
    <mergeCell ref="CJ146:DB146"/>
    <mergeCell ref="AW141:BB143"/>
    <mergeCell ref="BC141:BH143"/>
    <mergeCell ref="BI141:BM143"/>
    <mergeCell ref="BN141:BR143"/>
    <mergeCell ref="BS141:BW143"/>
    <mergeCell ref="BX141:CB143"/>
    <mergeCell ref="CW140:CW142"/>
    <mergeCell ref="CY140:CY142"/>
    <mergeCell ref="CZ140:CZ142"/>
    <mergeCell ref="DA140:DA142"/>
    <mergeCell ref="DB140:DB142"/>
    <mergeCell ref="CP140:CP142"/>
    <mergeCell ref="CQ140:CQ142"/>
    <mergeCell ref="CR140:CR142"/>
    <mergeCell ref="CT140:CT142"/>
    <mergeCell ref="CU140:CU142"/>
    <mergeCell ref="CV140:CV142"/>
    <mergeCell ref="CH138:CI140"/>
    <mergeCell ref="CJ140:CJ142"/>
    <mergeCell ref="CK140:CK142"/>
    <mergeCell ref="CL140:CL142"/>
    <mergeCell ref="CM140:CM142"/>
    <mergeCell ref="CO140:CO142"/>
    <mergeCell ref="BC138:BH140"/>
    <mergeCell ref="BI138:BM140"/>
    <mergeCell ref="BN138:BR140"/>
    <mergeCell ref="BS138:BW140"/>
    <mergeCell ref="BX138:CB140"/>
    <mergeCell ref="CC138:CG140"/>
    <mergeCell ref="CY137:CY139"/>
    <mergeCell ref="CZ137:CZ139"/>
    <mergeCell ref="DA137:DA139"/>
    <mergeCell ref="DB137:DB139"/>
    <mergeCell ref="B138:F140"/>
    <mergeCell ref="G138:I140"/>
    <mergeCell ref="J138:L140"/>
    <mergeCell ref="M138:O140"/>
    <mergeCell ref="P138:AV140"/>
    <mergeCell ref="AW138:BB140"/>
    <mergeCell ref="CQ137:CQ139"/>
    <mergeCell ref="CR137:CR139"/>
    <mergeCell ref="CT137:CT139"/>
    <mergeCell ref="CU137:CU139"/>
    <mergeCell ref="CV137:CV139"/>
    <mergeCell ref="CW137:CW139"/>
    <mergeCell ref="CJ137:CJ139"/>
    <mergeCell ref="CK137:CK139"/>
    <mergeCell ref="CL137:CL139"/>
    <mergeCell ref="CM137:CM139"/>
    <mergeCell ref="CO137:CO139"/>
    <mergeCell ref="CP137:CP139"/>
    <mergeCell ref="BI135:BM137"/>
    <mergeCell ref="BN135:BR137"/>
    <mergeCell ref="BS135:BW137"/>
    <mergeCell ref="BX135:CB137"/>
    <mergeCell ref="CC135:CG137"/>
    <mergeCell ref="CH135:CI137"/>
    <mergeCell ref="DA134:DA136"/>
    <mergeCell ref="DB134:DB136"/>
    <mergeCell ref="B135:F137"/>
    <mergeCell ref="G135:I137"/>
    <mergeCell ref="J135:L137"/>
    <mergeCell ref="M135:O137"/>
    <mergeCell ref="P135:AV137"/>
    <mergeCell ref="AW135:BB137"/>
    <mergeCell ref="BC135:BH137"/>
    <mergeCell ref="CR134:CR136"/>
    <mergeCell ref="CT134:CT136"/>
    <mergeCell ref="CU134:CU136"/>
    <mergeCell ref="CV134:CV136"/>
    <mergeCell ref="CW134:CW136"/>
    <mergeCell ref="CY134:CY136"/>
    <mergeCell ref="CK134:CK136"/>
    <mergeCell ref="CL134:CL136"/>
    <mergeCell ref="CM134:CM136"/>
    <mergeCell ref="CO134:CO136"/>
    <mergeCell ref="CP134:CP136"/>
    <mergeCell ref="CQ134:CQ136"/>
    <mergeCell ref="BN132:BR134"/>
    <mergeCell ref="BS132:BW134"/>
    <mergeCell ref="BX132:CB134"/>
    <mergeCell ref="CC132:CG134"/>
    <mergeCell ref="CH132:CI134"/>
    <mergeCell ref="CJ134:CJ136"/>
    <mergeCell ref="DA131:DA133"/>
    <mergeCell ref="DB131:DB133"/>
    <mergeCell ref="B132:F134"/>
    <mergeCell ref="G132:I134"/>
    <mergeCell ref="J132:L134"/>
    <mergeCell ref="M132:O134"/>
    <mergeCell ref="P132:AV134"/>
    <mergeCell ref="AW132:BB134"/>
    <mergeCell ref="BC132:BH134"/>
    <mergeCell ref="BI132:BM134"/>
    <mergeCell ref="CT131:CT133"/>
    <mergeCell ref="CU131:CU133"/>
    <mergeCell ref="CV131:CV133"/>
    <mergeCell ref="CW131:CW133"/>
    <mergeCell ref="CY131:CY133"/>
    <mergeCell ref="CZ131:CZ133"/>
    <mergeCell ref="CL131:CL133"/>
    <mergeCell ref="CM131:CM133"/>
    <mergeCell ref="CO131:CO133"/>
    <mergeCell ref="CP131:CP133"/>
    <mergeCell ref="CQ131:CQ133"/>
    <mergeCell ref="CR131:CR133"/>
    <mergeCell ref="BS129:BW131"/>
    <mergeCell ref="BX129:CB131"/>
    <mergeCell ref="CC129:CG131"/>
    <mergeCell ref="CH129:CI131"/>
    <mergeCell ref="CJ131:CJ133"/>
    <mergeCell ref="CK131:CK133"/>
    <mergeCell ref="CZ134:CZ136"/>
    <mergeCell ref="B129:F131"/>
    <mergeCell ref="G129:I131"/>
    <mergeCell ref="J129:L131"/>
    <mergeCell ref="M129:O131"/>
    <mergeCell ref="P129:AV131"/>
    <mergeCell ref="AW129:BB131"/>
    <mergeCell ref="BC129:BH131"/>
    <mergeCell ref="BI129:BM131"/>
    <mergeCell ref="BN129:BR131"/>
    <mergeCell ref="CU128:CU130"/>
    <mergeCell ref="CV128:CV130"/>
    <mergeCell ref="CW128:CW130"/>
    <mergeCell ref="CY128:CY130"/>
    <mergeCell ref="CZ128:CZ130"/>
    <mergeCell ref="DA128:DA130"/>
    <mergeCell ref="CM128:CM130"/>
    <mergeCell ref="CO128:CO130"/>
    <mergeCell ref="CP128:CP130"/>
    <mergeCell ref="CQ128:CQ130"/>
    <mergeCell ref="CR128:CR130"/>
    <mergeCell ref="CT128:CT130"/>
    <mergeCell ref="BC126:BH128"/>
    <mergeCell ref="BI126:BM128"/>
    <mergeCell ref="BN126:BR128"/>
    <mergeCell ref="BS126:BW128"/>
    <mergeCell ref="BX126:CB128"/>
    <mergeCell ref="CC126:CG128"/>
    <mergeCell ref="B126:F128"/>
    <mergeCell ref="G126:I128"/>
    <mergeCell ref="J126:L128"/>
    <mergeCell ref="M126:O128"/>
    <mergeCell ref="P126:AV128"/>
    <mergeCell ref="AW126:BB128"/>
    <mergeCell ref="CV125:CV127"/>
    <mergeCell ref="CW125:CW127"/>
    <mergeCell ref="CY125:CY127"/>
    <mergeCell ref="CZ125:CZ127"/>
    <mergeCell ref="DA125:DA127"/>
    <mergeCell ref="DB125:DB127"/>
    <mergeCell ref="CO125:CO127"/>
    <mergeCell ref="CP125:CP127"/>
    <mergeCell ref="CQ125:CQ127"/>
    <mergeCell ref="CR125:CR127"/>
    <mergeCell ref="CT125:CT127"/>
    <mergeCell ref="CU125:CU127"/>
    <mergeCell ref="BX125:CB125"/>
    <mergeCell ref="CC125:CG125"/>
    <mergeCell ref="CJ125:CJ127"/>
    <mergeCell ref="CK125:CK127"/>
    <mergeCell ref="CL125:CL127"/>
    <mergeCell ref="CM125:CM127"/>
    <mergeCell ref="CH126:CI128"/>
    <mergeCell ref="CJ128:CJ130"/>
    <mergeCell ref="CK128:CK130"/>
    <mergeCell ref="CL128:CL130"/>
    <mergeCell ref="DB128:DB130"/>
    <mergeCell ref="CP119:CP121"/>
    <mergeCell ref="CW122:CW124"/>
    <mergeCell ref="CY122:CY124"/>
    <mergeCell ref="CZ122:CZ124"/>
    <mergeCell ref="DA122:DA124"/>
    <mergeCell ref="DB122:DB124"/>
    <mergeCell ref="G124:O125"/>
    <mergeCell ref="BC124:BH125"/>
    <mergeCell ref="BI125:BM125"/>
    <mergeCell ref="BN125:BR125"/>
    <mergeCell ref="BS125:BW125"/>
    <mergeCell ref="CP122:CP124"/>
    <mergeCell ref="CQ122:CQ124"/>
    <mergeCell ref="CR122:CR124"/>
    <mergeCell ref="CT122:CT124"/>
    <mergeCell ref="CU122:CU124"/>
    <mergeCell ref="CV122:CV124"/>
    <mergeCell ref="BI122:CG124"/>
    <mergeCell ref="CJ122:CJ124"/>
    <mergeCell ref="CK122:CK124"/>
    <mergeCell ref="CL122:CL124"/>
    <mergeCell ref="CM122:CM124"/>
    <mergeCell ref="CO122:CO124"/>
    <mergeCell ref="DA116:DA118"/>
    <mergeCell ref="DB116:DB118"/>
    <mergeCell ref="D117:G120"/>
    <mergeCell ref="H117:K120"/>
    <mergeCell ref="L117:O120"/>
    <mergeCell ref="P117:R120"/>
    <mergeCell ref="S117:AT120"/>
    <mergeCell ref="AU117:CE120"/>
    <mergeCell ref="CQ116:CQ118"/>
    <mergeCell ref="CR116:CR118"/>
    <mergeCell ref="CT116:CT118"/>
    <mergeCell ref="CU116:CU118"/>
    <mergeCell ref="CV116:CV118"/>
    <mergeCell ref="CW116:CW118"/>
    <mergeCell ref="CZ113:CZ115"/>
    <mergeCell ref="DA113:DA115"/>
    <mergeCell ref="B122:F125"/>
    <mergeCell ref="G122:O123"/>
    <mergeCell ref="P122:AV125"/>
    <mergeCell ref="AW122:BB125"/>
    <mergeCell ref="BC122:BH123"/>
    <mergeCell ref="CQ119:CQ121"/>
    <mergeCell ref="CR119:CR121"/>
    <mergeCell ref="CT119:CT121"/>
    <mergeCell ref="CU119:CU121"/>
    <mergeCell ref="CV119:CV121"/>
    <mergeCell ref="CW119:CW121"/>
    <mergeCell ref="CJ119:CJ121"/>
    <mergeCell ref="CK119:CK121"/>
    <mergeCell ref="CL119:CL121"/>
    <mergeCell ref="CM119:CM121"/>
    <mergeCell ref="CO119:CO121"/>
    <mergeCell ref="D116:CE116"/>
    <mergeCell ref="CJ116:CJ118"/>
    <mergeCell ref="CK116:CK118"/>
    <mergeCell ref="CL116:CL118"/>
    <mergeCell ref="CM116:CM118"/>
    <mergeCell ref="CO116:CO118"/>
    <mergeCell ref="CP116:CP118"/>
    <mergeCell ref="CR113:CR115"/>
    <mergeCell ref="CT113:CT115"/>
    <mergeCell ref="CU113:CU115"/>
    <mergeCell ref="CV113:CV115"/>
    <mergeCell ref="CW113:CW115"/>
    <mergeCell ref="CY113:CY115"/>
    <mergeCell ref="CY119:CY121"/>
    <mergeCell ref="CZ119:CZ121"/>
    <mergeCell ref="DA119:DA121"/>
    <mergeCell ref="DB119:DB121"/>
    <mergeCell ref="D121:CE121"/>
    <mergeCell ref="BJ112:BO115"/>
    <mergeCell ref="BP112:BS115"/>
    <mergeCell ref="BT112:BW115"/>
    <mergeCell ref="BX112:CA115"/>
    <mergeCell ref="CB112:CE115"/>
    <mergeCell ref="CJ113:CJ115"/>
    <mergeCell ref="S112:AM115"/>
    <mergeCell ref="AN112:AS115"/>
    <mergeCell ref="AT112:AW115"/>
    <mergeCell ref="AX112:BA115"/>
    <mergeCell ref="BB112:BE115"/>
    <mergeCell ref="BF112:BI115"/>
    <mergeCell ref="CY116:CY118"/>
    <mergeCell ref="CZ116:CZ118"/>
    <mergeCell ref="DB107:DB109"/>
    <mergeCell ref="CJ110:CJ112"/>
    <mergeCell ref="CK110:CK112"/>
    <mergeCell ref="CL110:CL112"/>
    <mergeCell ref="CM110:CM112"/>
    <mergeCell ref="CO110:CO112"/>
    <mergeCell ref="CP107:CP109"/>
    <mergeCell ref="CQ107:CQ109"/>
    <mergeCell ref="CR107:CR109"/>
    <mergeCell ref="CT107:CT109"/>
    <mergeCell ref="CU107:CU109"/>
    <mergeCell ref="CV107:CV109"/>
    <mergeCell ref="CK113:CK115"/>
    <mergeCell ref="CL113:CL115"/>
    <mergeCell ref="CM113:CM115"/>
    <mergeCell ref="CO113:CO115"/>
    <mergeCell ref="CP113:CP115"/>
    <mergeCell ref="CQ113:CQ115"/>
    <mergeCell ref="DB113:DB115"/>
    <mergeCell ref="AT107:AW110"/>
    <mergeCell ref="AX107:BA110"/>
    <mergeCell ref="CU104:CU106"/>
    <mergeCell ref="CV104:CV106"/>
    <mergeCell ref="CW104:CW106"/>
    <mergeCell ref="CY104:CY106"/>
    <mergeCell ref="CZ104:CZ106"/>
    <mergeCell ref="DA104:DA106"/>
    <mergeCell ref="CM104:CM106"/>
    <mergeCell ref="CO104:CO106"/>
    <mergeCell ref="CP104:CP106"/>
    <mergeCell ref="CQ104:CQ106"/>
    <mergeCell ref="CW110:CW112"/>
    <mergeCell ref="CY110:CY112"/>
    <mergeCell ref="CZ110:CZ112"/>
    <mergeCell ref="DA110:DA112"/>
    <mergeCell ref="DB110:DB112"/>
    <mergeCell ref="D111:CE111"/>
    <mergeCell ref="D112:G115"/>
    <mergeCell ref="H112:K115"/>
    <mergeCell ref="L112:O115"/>
    <mergeCell ref="P112:R115"/>
    <mergeCell ref="CP110:CP112"/>
    <mergeCell ref="CQ110:CQ112"/>
    <mergeCell ref="CR110:CR112"/>
    <mergeCell ref="CT110:CT112"/>
    <mergeCell ref="CU110:CU112"/>
    <mergeCell ref="CV110:CV112"/>
    <mergeCell ref="CW107:CW109"/>
    <mergeCell ref="CY107:CY109"/>
    <mergeCell ref="CZ107:CZ109"/>
    <mergeCell ref="DA107:DA109"/>
    <mergeCell ref="D102:CE102"/>
    <mergeCell ref="D103:O104"/>
    <mergeCell ref="P103:AM104"/>
    <mergeCell ref="AN103:CE106"/>
    <mergeCell ref="CJ104:CJ106"/>
    <mergeCell ref="CK104:CK106"/>
    <mergeCell ref="CL104:CL106"/>
    <mergeCell ref="CR101:CR103"/>
    <mergeCell ref="CT101:CT103"/>
    <mergeCell ref="CU101:CU103"/>
    <mergeCell ref="CV101:CV103"/>
    <mergeCell ref="CW101:CW103"/>
    <mergeCell ref="CY101:CY103"/>
    <mergeCell ref="CB107:CE110"/>
    <mergeCell ref="CJ107:CJ109"/>
    <mergeCell ref="CK107:CK109"/>
    <mergeCell ref="CL107:CL109"/>
    <mergeCell ref="CM107:CM109"/>
    <mergeCell ref="CO107:CO109"/>
    <mergeCell ref="BB107:BE110"/>
    <mergeCell ref="BF107:BI110"/>
    <mergeCell ref="BJ107:BO110"/>
    <mergeCell ref="BP107:BS110"/>
    <mergeCell ref="BT107:BW110"/>
    <mergeCell ref="BX107:CA110"/>
    <mergeCell ref="D105:K106"/>
    <mergeCell ref="L105:AM106"/>
    <mergeCell ref="D107:G110"/>
    <mergeCell ref="H107:K110"/>
    <mergeCell ref="L107:R110"/>
    <mergeCell ref="S107:AM110"/>
    <mergeCell ref="AN107:AS110"/>
    <mergeCell ref="CT98:CT100"/>
    <mergeCell ref="CU98:CU100"/>
    <mergeCell ref="CV98:CV100"/>
    <mergeCell ref="CW98:CW100"/>
    <mergeCell ref="CY98:CY100"/>
    <mergeCell ref="CZ98:CZ100"/>
    <mergeCell ref="CL98:CL100"/>
    <mergeCell ref="CM98:CM100"/>
    <mergeCell ref="CO98:CO100"/>
    <mergeCell ref="CP98:CP100"/>
    <mergeCell ref="CQ98:CQ100"/>
    <mergeCell ref="CR98:CR100"/>
    <mergeCell ref="CR104:CR106"/>
    <mergeCell ref="CT104:CT106"/>
    <mergeCell ref="CZ101:CZ103"/>
    <mergeCell ref="DA101:DA103"/>
    <mergeCell ref="DB101:DB103"/>
    <mergeCell ref="DB104:DB106"/>
    <mergeCell ref="DA95:DA97"/>
    <mergeCell ref="DB95:DB97"/>
    <mergeCell ref="B97:C121"/>
    <mergeCell ref="D97:CE97"/>
    <mergeCell ref="CF97:CG121"/>
    <mergeCell ref="CH97:CI125"/>
    <mergeCell ref="D98:K99"/>
    <mergeCell ref="L98:CE101"/>
    <mergeCell ref="CJ98:CJ100"/>
    <mergeCell ref="CK98:CK100"/>
    <mergeCell ref="CT95:CT97"/>
    <mergeCell ref="CU95:CU97"/>
    <mergeCell ref="CV95:CV97"/>
    <mergeCell ref="CW95:CW97"/>
    <mergeCell ref="CY95:CY97"/>
    <mergeCell ref="CZ95:CZ97"/>
    <mergeCell ref="CL95:CL97"/>
    <mergeCell ref="CM95:CM97"/>
    <mergeCell ref="CO95:CO97"/>
    <mergeCell ref="CP95:CP97"/>
    <mergeCell ref="CQ95:CQ97"/>
    <mergeCell ref="CR95:CR97"/>
    <mergeCell ref="DA98:DA100"/>
    <mergeCell ref="DB98:DB100"/>
    <mergeCell ref="D100:K101"/>
    <mergeCell ref="CJ101:CJ103"/>
    <mergeCell ref="CK101:CK103"/>
    <mergeCell ref="CL101:CL103"/>
    <mergeCell ref="CM101:CM103"/>
    <mergeCell ref="CO101:CO103"/>
    <mergeCell ref="CP101:CP103"/>
    <mergeCell ref="CQ101:CQ103"/>
    <mergeCell ref="DA92:DA94"/>
    <mergeCell ref="DB92:DB94"/>
    <mergeCell ref="B94:U96"/>
    <mergeCell ref="V94:X96"/>
    <mergeCell ref="Y94:AA96"/>
    <mergeCell ref="AB94:AD96"/>
    <mergeCell ref="AE94:BR96"/>
    <mergeCell ref="BS94:BW96"/>
    <mergeCell ref="BX94:CB96"/>
    <mergeCell ref="CC94:CG96"/>
    <mergeCell ref="CT92:CT94"/>
    <mergeCell ref="CU92:CU94"/>
    <mergeCell ref="CV92:CV94"/>
    <mergeCell ref="CW92:CW94"/>
    <mergeCell ref="CY92:CY94"/>
    <mergeCell ref="CZ92:CZ94"/>
    <mergeCell ref="CL92:CL94"/>
    <mergeCell ref="CM92:CM94"/>
    <mergeCell ref="CO92:CO94"/>
    <mergeCell ref="CP92:CP94"/>
    <mergeCell ref="CQ92:CQ94"/>
    <mergeCell ref="CR92:CR94"/>
    <mergeCell ref="BS91:BW93"/>
    <mergeCell ref="BX91:CB93"/>
    <mergeCell ref="CC91:CG93"/>
    <mergeCell ref="CH91:CI93"/>
    <mergeCell ref="CJ92:CJ94"/>
    <mergeCell ref="CK92:CK94"/>
    <mergeCell ref="CH94:CI96"/>
    <mergeCell ref="CJ95:CJ97"/>
    <mergeCell ref="CK95:CK97"/>
    <mergeCell ref="CW89:CW91"/>
    <mergeCell ref="CY89:CY91"/>
    <mergeCell ref="CZ89:CZ91"/>
    <mergeCell ref="DA89:DA91"/>
    <mergeCell ref="DB89:DB91"/>
    <mergeCell ref="B91:U93"/>
    <mergeCell ref="V91:X93"/>
    <mergeCell ref="Y91:AA93"/>
    <mergeCell ref="AB91:AD93"/>
    <mergeCell ref="AE91:BR93"/>
    <mergeCell ref="CP89:CP91"/>
    <mergeCell ref="CQ89:CQ91"/>
    <mergeCell ref="CR89:CR91"/>
    <mergeCell ref="CT89:CT91"/>
    <mergeCell ref="CU89:CU91"/>
    <mergeCell ref="CV89:CV91"/>
    <mergeCell ref="CH88:CI90"/>
    <mergeCell ref="CJ89:CJ91"/>
    <mergeCell ref="CK89:CK91"/>
    <mergeCell ref="CL89:CL91"/>
    <mergeCell ref="CM89:CM91"/>
    <mergeCell ref="CO89:CO91"/>
    <mergeCell ref="BC88:BH90"/>
    <mergeCell ref="BI88:BM90"/>
    <mergeCell ref="BN88:BR90"/>
    <mergeCell ref="BS88:BW90"/>
    <mergeCell ref="BX88:CB90"/>
    <mergeCell ref="CC88:CG90"/>
    <mergeCell ref="CY86:CY88"/>
    <mergeCell ref="CZ86:CZ88"/>
    <mergeCell ref="DA86:DA88"/>
    <mergeCell ref="DB86:DB88"/>
    <mergeCell ref="B88:F90"/>
    <mergeCell ref="G88:I90"/>
    <mergeCell ref="J88:L90"/>
    <mergeCell ref="M88:O90"/>
    <mergeCell ref="P88:AV90"/>
    <mergeCell ref="AW88:BB90"/>
    <mergeCell ref="CQ86:CQ88"/>
    <mergeCell ref="CR86:CR88"/>
    <mergeCell ref="CT86:CT88"/>
    <mergeCell ref="CU86:CU88"/>
    <mergeCell ref="CV86:CV88"/>
    <mergeCell ref="CW86:CW88"/>
    <mergeCell ref="CJ86:CJ88"/>
    <mergeCell ref="CK86:CK88"/>
    <mergeCell ref="CL86:CL88"/>
    <mergeCell ref="CM86:CM88"/>
    <mergeCell ref="CO86:CO88"/>
    <mergeCell ref="CP86:CP88"/>
    <mergeCell ref="BI85:BM87"/>
    <mergeCell ref="BN85:BR87"/>
    <mergeCell ref="BS85:BW87"/>
    <mergeCell ref="BX85:CB87"/>
    <mergeCell ref="CC85:CG87"/>
    <mergeCell ref="CH85:CI87"/>
    <mergeCell ref="DA83:DA85"/>
    <mergeCell ref="DB83:DB85"/>
    <mergeCell ref="B85:F87"/>
    <mergeCell ref="G85:I87"/>
    <mergeCell ref="J85:L87"/>
    <mergeCell ref="M85:O87"/>
    <mergeCell ref="P85:AV87"/>
    <mergeCell ref="AW85:BB87"/>
    <mergeCell ref="BC85:BH87"/>
    <mergeCell ref="CR83:CR85"/>
    <mergeCell ref="CT83:CT85"/>
    <mergeCell ref="CU83:CU85"/>
    <mergeCell ref="CV83:CV85"/>
    <mergeCell ref="CW83:CW85"/>
    <mergeCell ref="CY83:CY85"/>
    <mergeCell ref="CK83:CK85"/>
    <mergeCell ref="CL83:CL85"/>
    <mergeCell ref="CM83:CM85"/>
    <mergeCell ref="CO83:CO85"/>
    <mergeCell ref="CP83:CP85"/>
    <mergeCell ref="CQ83:CQ85"/>
    <mergeCell ref="BN82:BR84"/>
    <mergeCell ref="BS82:BW84"/>
    <mergeCell ref="BX82:CB84"/>
    <mergeCell ref="CC82:CG84"/>
    <mergeCell ref="CH82:CI84"/>
    <mergeCell ref="CJ83:CJ85"/>
    <mergeCell ref="DA80:DA82"/>
    <mergeCell ref="DB80:DB82"/>
    <mergeCell ref="B82:F84"/>
    <mergeCell ref="G82:I84"/>
    <mergeCell ref="J82:L84"/>
    <mergeCell ref="M82:O84"/>
    <mergeCell ref="P82:AV84"/>
    <mergeCell ref="AW82:BB84"/>
    <mergeCell ref="BC82:BH84"/>
    <mergeCell ref="BI82:BM84"/>
    <mergeCell ref="CT80:CT82"/>
    <mergeCell ref="CU80:CU82"/>
    <mergeCell ref="CV80:CV82"/>
    <mergeCell ref="CW80:CW82"/>
    <mergeCell ref="CY80:CY82"/>
    <mergeCell ref="CZ80:CZ82"/>
    <mergeCell ref="CL80:CL82"/>
    <mergeCell ref="CM80:CM82"/>
    <mergeCell ref="CO80:CO82"/>
    <mergeCell ref="CP80:CP82"/>
    <mergeCell ref="CQ80:CQ82"/>
    <mergeCell ref="CR80:CR82"/>
    <mergeCell ref="BS79:BW81"/>
    <mergeCell ref="BX79:CB81"/>
    <mergeCell ref="CC79:CG81"/>
    <mergeCell ref="CH79:CI81"/>
    <mergeCell ref="CJ80:CJ82"/>
    <mergeCell ref="CK80:CK82"/>
    <mergeCell ref="CZ83:CZ85"/>
    <mergeCell ref="DB77:DB79"/>
    <mergeCell ref="B79:F81"/>
    <mergeCell ref="G79:I81"/>
    <mergeCell ref="J79:L81"/>
    <mergeCell ref="M79:O81"/>
    <mergeCell ref="P79:AV81"/>
    <mergeCell ref="AW79:BB81"/>
    <mergeCell ref="BC79:BH81"/>
    <mergeCell ref="BI79:BM81"/>
    <mergeCell ref="BN79:BR81"/>
    <mergeCell ref="CU77:CU79"/>
    <mergeCell ref="CV77:CV79"/>
    <mergeCell ref="CW77:CW79"/>
    <mergeCell ref="CY77:CY79"/>
    <mergeCell ref="CZ77:CZ79"/>
    <mergeCell ref="DA77:DA79"/>
    <mergeCell ref="CM77:CM79"/>
    <mergeCell ref="CO77:CO79"/>
    <mergeCell ref="CP77:CP79"/>
    <mergeCell ref="CQ77:CQ79"/>
    <mergeCell ref="CR77:CR79"/>
    <mergeCell ref="CT77:CT79"/>
    <mergeCell ref="BC76:BH78"/>
    <mergeCell ref="BI76:BM78"/>
    <mergeCell ref="BN76:BR78"/>
    <mergeCell ref="BS76:BW78"/>
    <mergeCell ref="BX76:CB78"/>
    <mergeCell ref="CC76:CG78"/>
    <mergeCell ref="B76:F78"/>
    <mergeCell ref="G76:I78"/>
    <mergeCell ref="J76:L78"/>
    <mergeCell ref="M76:O78"/>
    <mergeCell ref="P76:AV78"/>
    <mergeCell ref="AW76:BB78"/>
    <mergeCell ref="CV74:CV76"/>
    <mergeCell ref="CW74:CW76"/>
    <mergeCell ref="CY74:CY76"/>
    <mergeCell ref="CZ74:CZ76"/>
    <mergeCell ref="DA74:DA76"/>
    <mergeCell ref="DB74:DB76"/>
    <mergeCell ref="CO74:CO76"/>
    <mergeCell ref="CP74:CP76"/>
    <mergeCell ref="CQ74:CQ76"/>
    <mergeCell ref="CR74:CR76"/>
    <mergeCell ref="CT74:CT76"/>
    <mergeCell ref="CU74:CU76"/>
    <mergeCell ref="CC73:CG75"/>
    <mergeCell ref="CH73:CI75"/>
    <mergeCell ref="CJ74:CJ76"/>
    <mergeCell ref="CK74:CK76"/>
    <mergeCell ref="CL74:CL76"/>
    <mergeCell ref="CM74:CM76"/>
    <mergeCell ref="CH76:CI78"/>
    <mergeCell ref="CJ77:CJ79"/>
    <mergeCell ref="CK77:CK79"/>
    <mergeCell ref="CL77:CL79"/>
    <mergeCell ref="AW73:BB75"/>
    <mergeCell ref="BC73:BH75"/>
    <mergeCell ref="BI73:BM75"/>
    <mergeCell ref="BN73:BR75"/>
    <mergeCell ref="BS73:BW75"/>
    <mergeCell ref="BX73:CB75"/>
    <mergeCell ref="CW71:CW73"/>
    <mergeCell ref="CY71:CY73"/>
    <mergeCell ref="CZ71:CZ73"/>
    <mergeCell ref="DA71:DA73"/>
    <mergeCell ref="DB71:DB73"/>
    <mergeCell ref="B73:F75"/>
    <mergeCell ref="G73:I75"/>
    <mergeCell ref="J73:L75"/>
    <mergeCell ref="M73:O75"/>
    <mergeCell ref="P73:AV75"/>
    <mergeCell ref="CP71:CP73"/>
    <mergeCell ref="CQ71:CQ73"/>
    <mergeCell ref="CR71:CR73"/>
    <mergeCell ref="CT71:CT73"/>
    <mergeCell ref="CU71:CU73"/>
    <mergeCell ref="CV71:CV73"/>
    <mergeCell ref="CH70:CI72"/>
    <mergeCell ref="CJ71:CJ73"/>
    <mergeCell ref="CK71:CK73"/>
    <mergeCell ref="CL71:CL73"/>
    <mergeCell ref="CM71:CM73"/>
    <mergeCell ref="CO71:CO73"/>
    <mergeCell ref="BC70:BH72"/>
    <mergeCell ref="BI70:BM72"/>
    <mergeCell ref="BN70:BR72"/>
    <mergeCell ref="BS70:BW72"/>
    <mergeCell ref="BX70:CB72"/>
    <mergeCell ref="CC70:CG72"/>
    <mergeCell ref="CY68:CY70"/>
    <mergeCell ref="CZ68:CZ70"/>
    <mergeCell ref="DA68:DA70"/>
    <mergeCell ref="DB68:DB70"/>
    <mergeCell ref="B70:F72"/>
    <mergeCell ref="G70:I72"/>
    <mergeCell ref="J70:L72"/>
    <mergeCell ref="M70:O72"/>
    <mergeCell ref="P70:AV72"/>
    <mergeCell ref="AW70:BB72"/>
    <mergeCell ref="CQ68:CQ70"/>
    <mergeCell ref="CR68:CR70"/>
    <mergeCell ref="CT68:CT70"/>
    <mergeCell ref="CU68:CU70"/>
    <mergeCell ref="CV68:CV70"/>
    <mergeCell ref="CW68:CW70"/>
    <mergeCell ref="CJ68:CJ70"/>
    <mergeCell ref="CK68:CK70"/>
    <mergeCell ref="CL68:CL70"/>
    <mergeCell ref="CM68:CM70"/>
    <mergeCell ref="CO68:CO70"/>
    <mergeCell ref="CP68:CP70"/>
    <mergeCell ref="BI67:BM69"/>
    <mergeCell ref="BN67:BR69"/>
    <mergeCell ref="BS67:BW69"/>
    <mergeCell ref="BX67:CB69"/>
    <mergeCell ref="CC67:CG69"/>
    <mergeCell ref="CH67:CI69"/>
    <mergeCell ref="DA65:DA67"/>
    <mergeCell ref="DB65:DB67"/>
    <mergeCell ref="B67:F69"/>
    <mergeCell ref="G67:I69"/>
    <mergeCell ref="J67:L69"/>
    <mergeCell ref="M67:O69"/>
    <mergeCell ref="P67:AV69"/>
    <mergeCell ref="AW67:BB69"/>
    <mergeCell ref="BC67:BH69"/>
    <mergeCell ref="CR65:CR67"/>
    <mergeCell ref="CT65:CT67"/>
    <mergeCell ref="CU65:CU67"/>
    <mergeCell ref="CV65:CV67"/>
    <mergeCell ref="CW65:CW67"/>
    <mergeCell ref="CY65:CY67"/>
    <mergeCell ref="CK65:CK67"/>
    <mergeCell ref="CL65:CL67"/>
    <mergeCell ref="CM65:CM67"/>
    <mergeCell ref="CO65:CO67"/>
    <mergeCell ref="CP65:CP67"/>
    <mergeCell ref="CQ65:CQ67"/>
    <mergeCell ref="BN64:BR66"/>
    <mergeCell ref="BS64:BW66"/>
    <mergeCell ref="BX64:CB66"/>
    <mergeCell ref="CC64:CG66"/>
    <mergeCell ref="CH64:CI66"/>
    <mergeCell ref="CJ65:CJ67"/>
    <mergeCell ref="DA62:DA64"/>
    <mergeCell ref="DB62:DB64"/>
    <mergeCell ref="B64:F66"/>
    <mergeCell ref="G64:I66"/>
    <mergeCell ref="J58:L60"/>
    <mergeCell ref="M58:O60"/>
    <mergeCell ref="J64:L66"/>
    <mergeCell ref="M64:O66"/>
    <mergeCell ref="P64:AV66"/>
    <mergeCell ref="AW64:BB66"/>
    <mergeCell ref="BC64:BH66"/>
    <mergeCell ref="BI64:BM66"/>
    <mergeCell ref="CT62:CT64"/>
    <mergeCell ref="CU62:CU64"/>
    <mergeCell ref="CV62:CV64"/>
    <mergeCell ref="CW62:CW64"/>
    <mergeCell ref="CY62:CY64"/>
    <mergeCell ref="CZ62:CZ64"/>
    <mergeCell ref="CL62:CL64"/>
    <mergeCell ref="CM62:CM64"/>
    <mergeCell ref="CO62:CO64"/>
    <mergeCell ref="CP62:CP64"/>
    <mergeCell ref="CQ62:CQ64"/>
    <mergeCell ref="CR62:CR64"/>
    <mergeCell ref="BS61:BW63"/>
    <mergeCell ref="BX61:CB63"/>
    <mergeCell ref="CC61:CG63"/>
    <mergeCell ref="CH61:CI63"/>
    <mergeCell ref="CJ62:CJ64"/>
    <mergeCell ref="CK62:CK64"/>
    <mergeCell ref="CZ65:CZ67"/>
    <mergeCell ref="CW53:CW55"/>
    <mergeCell ref="CY53:CY55"/>
    <mergeCell ref="DB59:DB61"/>
    <mergeCell ref="B61:F63"/>
    <mergeCell ref="G61:I63"/>
    <mergeCell ref="J61:L63"/>
    <mergeCell ref="M61:O63"/>
    <mergeCell ref="P61:AV63"/>
    <mergeCell ref="AW61:BB63"/>
    <mergeCell ref="BC61:BH63"/>
    <mergeCell ref="BI61:BM63"/>
    <mergeCell ref="BN61:BR63"/>
    <mergeCell ref="CU59:CU61"/>
    <mergeCell ref="CV59:CV61"/>
    <mergeCell ref="CW59:CW61"/>
    <mergeCell ref="CY59:CY61"/>
    <mergeCell ref="CZ59:CZ61"/>
    <mergeCell ref="DA59:DA61"/>
    <mergeCell ref="CM59:CM61"/>
    <mergeCell ref="CO59:CO61"/>
    <mergeCell ref="CP59:CP61"/>
    <mergeCell ref="CQ59:CQ61"/>
    <mergeCell ref="CR59:CR61"/>
    <mergeCell ref="CT59:CT61"/>
    <mergeCell ref="BC58:BH60"/>
    <mergeCell ref="BI58:BM60"/>
    <mergeCell ref="BN58:BR60"/>
    <mergeCell ref="BS58:BW60"/>
    <mergeCell ref="BX58:CB60"/>
    <mergeCell ref="CC58:CG60"/>
    <mergeCell ref="B58:F60"/>
    <mergeCell ref="G58:I60"/>
    <mergeCell ref="B52:F54"/>
    <mergeCell ref="G52:I54"/>
    <mergeCell ref="P58:AV60"/>
    <mergeCell ref="AW58:BB60"/>
    <mergeCell ref="CV56:CV58"/>
    <mergeCell ref="CW56:CW58"/>
    <mergeCell ref="CY56:CY58"/>
    <mergeCell ref="CZ56:CZ58"/>
    <mergeCell ref="DA56:DA58"/>
    <mergeCell ref="DB56:DB58"/>
    <mergeCell ref="CO56:CO58"/>
    <mergeCell ref="CP56:CP58"/>
    <mergeCell ref="CQ56:CQ58"/>
    <mergeCell ref="CR56:CR58"/>
    <mergeCell ref="CT56:CT58"/>
    <mergeCell ref="CU56:CU58"/>
    <mergeCell ref="CC55:CG57"/>
    <mergeCell ref="CH55:CI57"/>
    <mergeCell ref="CJ56:CJ58"/>
    <mergeCell ref="CK56:CK58"/>
    <mergeCell ref="CL56:CL58"/>
    <mergeCell ref="CM56:CM58"/>
    <mergeCell ref="CH58:CI60"/>
    <mergeCell ref="CJ59:CJ61"/>
    <mergeCell ref="CK59:CK61"/>
    <mergeCell ref="CL59:CL61"/>
    <mergeCell ref="AW55:BB57"/>
    <mergeCell ref="BC55:BH57"/>
    <mergeCell ref="BI55:BM57"/>
    <mergeCell ref="BN55:BR57"/>
    <mergeCell ref="BS55:BW57"/>
    <mergeCell ref="BX55:CB57"/>
    <mergeCell ref="CC49:CG51"/>
    <mergeCell ref="CH49:CI51"/>
    <mergeCell ref="CZ53:CZ55"/>
    <mergeCell ref="DA53:DA55"/>
    <mergeCell ref="DB53:DB55"/>
    <mergeCell ref="B55:F57"/>
    <mergeCell ref="G55:I57"/>
    <mergeCell ref="J55:L57"/>
    <mergeCell ref="M55:O57"/>
    <mergeCell ref="P55:AV57"/>
    <mergeCell ref="CP53:CP55"/>
    <mergeCell ref="CQ53:CQ55"/>
    <mergeCell ref="CR53:CR55"/>
    <mergeCell ref="CT53:CT55"/>
    <mergeCell ref="CU53:CU55"/>
    <mergeCell ref="CV53:CV55"/>
    <mergeCell ref="CH52:CI54"/>
    <mergeCell ref="CJ53:CJ55"/>
    <mergeCell ref="CK53:CK55"/>
    <mergeCell ref="CL53:CL55"/>
    <mergeCell ref="CM53:CM55"/>
    <mergeCell ref="CO53:CO55"/>
    <mergeCell ref="BC52:BH54"/>
    <mergeCell ref="BI52:BM54"/>
    <mergeCell ref="BN52:BR54"/>
    <mergeCell ref="BS52:BW54"/>
    <mergeCell ref="BX52:CB54"/>
    <mergeCell ref="CC52:CG54"/>
    <mergeCell ref="CY50:CY52"/>
    <mergeCell ref="CZ50:CZ52"/>
    <mergeCell ref="DA50:DA52"/>
    <mergeCell ref="DB50:DB52"/>
    <mergeCell ref="CP47:CP49"/>
    <mergeCell ref="CQ47:CQ49"/>
    <mergeCell ref="B46:F48"/>
    <mergeCell ref="G46:I48"/>
    <mergeCell ref="J46:L48"/>
    <mergeCell ref="M46:O48"/>
    <mergeCell ref="P46:AV48"/>
    <mergeCell ref="AW46:BB48"/>
    <mergeCell ref="DB44:DB46"/>
    <mergeCell ref="BI45:BM45"/>
    <mergeCell ref="BN45:BR45"/>
    <mergeCell ref="BS45:BW45"/>
    <mergeCell ref="J52:L54"/>
    <mergeCell ref="M52:O54"/>
    <mergeCell ref="P52:AV54"/>
    <mergeCell ref="AW52:BB54"/>
    <mergeCell ref="CQ50:CQ52"/>
    <mergeCell ref="CR50:CR52"/>
    <mergeCell ref="CT50:CT52"/>
    <mergeCell ref="CU50:CU52"/>
    <mergeCell ref="CV50:CV52"/>
    <mergeCell ref="CW50:CW52"/>
    <mergeCell ref="CJ50:CJ52"/>
    <mergeCell ref="CK50:CK52"/>
    <mergeCell ref="CL50:CL52"/>
    <mergeCell ref="CM50:CM52"/>
    <mergeCell ref="CO50:CO52"/>
    <mergeCell ref="CP50:CP52"/>
    <mergeCell ref="BI49:BM51"/>
    <mergeCell ref="BN49:BR51"/>
    <mergeCell ref="BS49:BW51"/>
    <mergeCell ref="BX49:CB51"/>
    <mergeCell ref="CV44:CV46"/>
    <mergeCell ref="CW44:CW46"/>
    <mergeCell ref="CY44:CY46"/>
    <mergeCell ref="CZ44:CZ46"/>
    <mergeCell ref="DA44:DA46"/>
    <mergeCell ref="CM44:CM46"/>
    <mergeCell ref="CO44:CO46"/>
    <mergeCell ref="CP44:CP46"/>
    <mergeCell ref="CQ44:CQ46"/>
    <mergeCell ref="CR44:CR46"/>
    <mergeCell ref="CT44:CT46"/>
    <mergeCell ref="BI42:CG44"/>
    <mergeCell ref="CZ47:CZ49"/>
    <mergeCell ref="DA47:DA49"/>
    <mergeCell ref="DB47:DB49"/>
    <mergeCell ref="B49:F51"/>
    <mergeCell ref="G49:I51"/>
    <mergeCell ref="J49:L51"/>
    <mergeCell ref="M49:O51"/>
    <mergeCell ref="P49:AV51"/>
    <mergeCell ref="AW49:BB51"/>
    <mergeCell ref="BC49:BH51"/>
    <mergeCell ref="CR47:CR49"/>
    <mergeCell ref="CT47:CT49"/>
    <mergeCell ref="CU47:CU49"/>
    <mergeCell ref="CV47:CV49"/>
    <mergeCell ref="CW47:CW49"/>
    <mergeCell ref="CY47:CY49"/>
    <mergeCell ref="CK47:CK49"/>
    <mergeCell ref="CL47:CL49"/>
    <mergeCell ref="CM47:CM49"/>
    <mergeCell ref="CO47:CO49"/>
    <mergeCell ref="G44:O45"/>
    <mergeCell ref="BC44:BH45"/>
    <mergeCell ref="CJ44:CJ46"/>
    <mergeCell ref="CK44:CK46"/>
    <mergeCell ref="CL44:CL46"/>
    <mergeCell ref="BC46:BH48"/>
    <mergeCell ref="CC46:CG48"/>
    <mergeCell ref="CH46:CI48"/>
    <mergeCell ref="CJ47:CJ49"/>
    <mergeCell ref="CW41:CW43"/>
    <mergeCell ref="CY41:CY43"/>
    <mergeCell ref="CZ41:CZ43"/>
    <mergeCell ref="DA41:DA43"/>
    <mergeCell ref="DB41:DB43"/>
    <mergeCell ref="B42:F45"/>
    <mergeCell ref="G42:O43"/>
    <mergeCell ref="P42:AV45"/>
    <mergeCell ref="AW42:BB45"/>
    <mergeCell ref="BC42:BH43"/>
    <mergeCell ref="CP41:CP43"/>
    <mergeCell ref="CQ41:CQ43"/>
    <mergeCell ref="CR41:CR43"/>
    <mergeCell ref="CT41:CT43"/>
    <mergeCell ref="CU41:CU43"/>
    <mergeCell ref="CV41:CV43"/>
    <mergeCell ref="BX45:CB45"/>
    <mergeCell ref="CC45:CG45"/>
    <mergeCell ref="BI46:BM48"/>
    <mergeCell ref="BN46:BR48"/>
    <mergeCell ref="BS46:BW48"/>
    <mergeCell ref="BX46:CB48"/>
    <mergeCell ref="CU44:CU46"/>
    <mergeCell ref="D41:CE41"/>
    <mergeCell ref="CJ41:CJ43"/>
    <mergeCell ref="CK41:CK43"/>
    <mergeCell ref="CL41:CL43"/>
    <mergeCell ref="CM41:CM43"/>
    <mergeCell ref="CO41:CO43"/>
    <mergeCell ref="CQ38:CQ40"/>
    <mergeCell ref="CR38:CR40"/>
    <mergeCell ref="CT38:CT40"/>
    <mergeCell ref="CU38:CU40"/>
    <mergeCell ref="CV38:CV40"/>
    <mergeCell ref="CW38:CW40"/>
    <mergeCell ref="CJ38:CJ40"/>
    <mergeCell ref="CK38:CK40"/>
    <mergeCell ref="CL38:CL40"/>
    <mergeCell ref="CM38:CM40"/>
    <mergeCell ref="CO38:CO40"/>
    <mergeCell ref="CP38:CP40"/>
    <mergeCell ref="CV35:CV37"/>
    <mergeCell ref="CZ35:CZ37"/>
    <mergeCell ref="DA35:DA37"/>
    <mergeCell ref="DB35:DB37"/>
    <mergeCell ref="CO35:CO37"/>
    <mergeCell ref="CP35:CP37"/>
    <mergeCell ref="CQ35:CQ37"/>
    <mergeCell ref="CR35:CR37"/>
    <mergeCell ref="CT35:CT37"/>
    <mergeCell ref="CU35:CU37"/>
    <mergeCell ref="AX32:BA35"/>
    <mergeCell ref="BB32:BE35"/>
    <mergeCell ref="BF32:BI35"/>
    <mergeCell ref="BJ32:BO35"/>
    <mergeCell ref="BP32:BS35"/>
    <mergeCell ref="BT32:BW35"/>
    <mergeCell ref="CY38:CY40"/>
    <mergeCell ref="CZ38:CZ40"/>
    <mergeCell ref="DA38:DA40"/>
    <mergeCell ref="DB38:DB40"/>
    <mergeCell ref="CV32:CV34"/>
    <mergeCell ref="CW32:CW34"/>
    <mergeCell ref="CY32:CY34"/>
    <mergeCell ref="CZ32:CZ34"/>
    <mergeCell ref="DA32:DA34"/>
    <mergeCell ref="DB32:DB34"/>
    <mergeCell ref="CO32:CO34"/>
    <mergeCell ref="CP32:CP34"/>
    <mergeCell ref="CQ32:CQ34"/>
    <mergeCell ref="CR32:CR34"/>
    <mergeCell ref="CT32:CT34"/>
    <mergeCell ref="CU32:CU34"/>
    <mergeCell ref="AN27:AS30"/>
    <mergeCell ref="AT27:AW30"/>
    <mergeCell ref="CB32:CE35"/>
    <mergeCell ref="CJ32:CJ34"/>
    <mergeCell ref="CK32:CK34"/>
    <mergeCell ref="CL32:CL34"/>
    <mergeCell ref="CM32:CM34"/>
    <mergeCell ref="CJ35:CJ37"/>
    <mergeCell ref="CK35:CK37"/>
    <mergeCell ref="CL35:CL37"/>
    <mergeCell ref="CM35:CM37"/>
    <mergeCell ref="D36:CE36"/>
    <mergeCell ref="D37:G40"/>
    <mergeCell ref="H37:K40"/>
    <mergeCell ref="L37:O40"/>
    <mergeCell ref="P37:R40"/>
    <mergeCell ref="S37:AT40"/>
    <mergeCell ref="AU37:CE40"/>
    <mergeCell ref="BX32:CA35"/>
    <mergeCell ref="D23:O24"/>
    <mergeCell ref="P23:AM24"/>
    <mergeCell ref="CW35:CW37"/>
    <mergeCell ref="CY35:CY37"/>
    <mergeCell ref="DA29:DA31"/>
    <mergeCell ref="DB29:DB31"/>
    <mergeCell ref="D31:CE31"/>
    <mergeCell ref="D32:G35"/>
    <mergeCell ref="H32:K35"/>
    <mergeCell ref="L32:O35"/>
    <mergeCell ref="P32:R35"/>
    <mergeCell ref="S32:AM35"/>
    <mergeCell ref="AN32:AS35"/>
    <mergeCell ref="AT32:AW35"/>
    <mergeCell ref="CT29:CT31"/>
    <mergeCell ref="CU29:CU31"/>
    <mergeCell ref="CV29:CV31"/>
    <mergeCell ref="CW29:CW31"/>
    <mergeCell ref="CY29:CY31"/>
    <mergeCell ref="CZ29:CZ31"/>
    <mergeCell ref="CL29:CL31"/>
    <mergeCell ref="CM29:CM31"/>
    <mergeCell ref="CO29:CO31"/>
    <mergeCell ref="CP29:CP31"/>
    <mergeCell ref="CQ29:CQ31"/>
    <mergeCell ref="CR29:CR31"/>
    <mergeCell ref="BP27:BS30"/>
    <mergeCell ref="BT27:BW30"/>
    <mergeCell ref="BX27:CA30"/>
    <mergeCell ref="CB27:CE30"/>
    <mergeCell ref="CJ29:CJ31"/>
    <mergeCell ref="CK29:CK31"/>
    <mergeCell ref="D20:K21"/>
    <mergeCell ref="D22:CE22"/>
    <mergeCell ref="AX27:BA30"/>
    <mergeCell ref="BB27:BE30"/>
    <mergeCell ref="BF27:BI30"/>
    <mergeCell ref="BJ27:BO30"/>
    <mergeCell ref="CV26:CV28"/>
    <mergeCell ref="CW26:CW28"/>
    <mergeCell ref="CY26:CY28"/>
    <mergeCell ref="CZ26:CZ28"/>
    <mergeCell ref="DA26:DA28"/>
    <mergeCell ref="DB26:DB28"/>
    <mergeCell ref="CY23:CZ25"/>
    <mergeCell ref="DA23:DB25"/>
    <mergeCell ref="D25:K26"/>
    <mergeCell ref="L25:AM26"/>
    <mergeCell ref="CJ26:CJ28"/>
    <mergeCell ref="CK26:CK28"/>
    <mergeCell ref="CL26:CL28"/>
    <mergeCell ref="CM26:CM28"/>
    <mergeCell ref="CO26:CO28"/>
    <mergeCell ref="CP26:CP28"/>
    <mergeCell ref="CO23:CP25"/>
    <mergeCell ref="CQ23:CR25"/>
    <mergeCell ref="CS23:CS145"/>
    <mergeCell ref="CT23:CU25"/>
    <mergeCell ref="CV23:CW25"/>
    <mergeCell ref="CX23:CX145"/>
    <mergeCell ref="CQ26:CQ28"/>
    <mergeCell ref="CR26:CR28"/>
    <mergeCell ref="CT26:CT28"/>
    <mergeCell ref="CU26:CU28"/>
    <mergeCell ref="B2:CP2"/>
    <mergeCell ref="CQ2:DB2"/>
    <mergeCell ref="B3:L3"/>
    <mergeCell ref="M3:BY4"/>
    <mergeCell ref="BZ3:CB4"/>
    <mergeCell ref="CC3:CJ3"/>
    <mergeCell ref="CK3:DB4"/>
    <mergeCell ref="B4:L4"/>
    <mergeCell ref="CC4:CJ4"/>
    <mergeCell ref="CT14:CV15"/>
    <mergeCell ref="BJ7:BK10"/>
    <mergeCell ref="BQ7:CG10"/>
    <mergeCell ref="CH7:CI15"/>
    <mergeCell ref="C9:L10"/>
    <mergeCell ref="BL9:BP10"/>
    <mergeCell ref="CJ9:CL10"/>
    <mergeCell ref="AN23:CE26"/>
    <mergeCell ref="CJ23:CK25"/>
    <mergeCell ref="CL23:CM25"/>
    <mergeCell ref="CN23:CN145"/>
    <mergeCell ref="D27:G30"/>
    <mergeCell ref="H27:K30"/>
    <mergeCell ref="L27:R30"/>
    <mergeCell ref="S27:AM30"/>
    <mergeCell ref="C16:DA16"/>
    <mergeCell ref="B17:C41"/>
    <mergeCell ref="D17:CE17"/>
    <mergeCell ref="CF17:CG41"/>
    <mergeCell ref="CH17:CI45"/>
    <mergeCell ref="CJ17:DB22"/>
    <mergeCell ref="D18:K19"/>
    <mergeCell ref="L18:CE21"/>
    <mergeCell ref="C11:Z11"/>
    <mergeCell ref="AA11:AF13"/>
    <mergeCell ref="AG11:AW11"/>
    <mergeCell ref="B5:DB5"/>
    <mergeCell ref="B6:B16"/>
    <mergeCell ref="C6:L8"/>
    <mergeCell ref="M6:BK6"/>
    <mergeCell ref="BL6:BP8"/>
    <mergeCell ref="BQ6:CI6"/>
    <mergeCell ref="CJ6:CL8"/>
    <mergeCell ref="CM6:DA6"/>
    <mergeCell ref="DB6:DB16"/>
    <mergeCell ref="M7:BI10"/>
    <mergeCell ref="CM7:CQ10"/>
    <mergeCell ref="CR7:CS10"/>
    <mergeCell ref="CW11:DA15"/>
    <mergeCell ref="C12:L15"/>
    <mergeCell ref="M12:X15"/>
    <mergeCell ref="Y12:Z15"/>
    <mergeCell ref="AG12:AV15"/>
    <mergeCell ref="AW12:AW15"/>
    <mergeCell ref="BD12:CG15"/>
    <mergeCell ref="AA14:AF15"/>
    <mergeCell ref="AX14:BC15"/>
    <mergeCell ref="CJ14:CL15"/>
    <mergeCell ref="AX11:BC13"/>
    <mergeCell ref="BD11:CG11"/>
    <mergeCell ref="CJ11:CL13"/>
    <mergeCell ref="CM11:CQ15"/>
    <mergeCell ref="CR11:CS15"/>
    <mergeCell ref="CT11:CV13"/>
    <mergeCell ref="CT7:CV8"/>
  </mergeCells>
  <phoneticPr fontId="2"/>
  <pageMargins left="0.27559055118110237" right="0.19685039370078741" top="0.55118110236220474" bottom="0.55118110236220474" header="0.31496062992125984" footer="0.31496062992125984"/>
  <pageSetup paperSize="9" scale="4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DF243"/>
  <sheetViews>
    <sheetView view="pageBreakPreview" zoomScale="60" zoomScaleNormal="70" workbookViewId="0">
      <selection activeCell="DJ7" sqref="DJ7"/>
    </sheetView>
  </sheetViews>
  <sheetFormatPr defaultColWidth="9.109375" defaultRowHeight="13.2"/>
  <cols>
    <col min="1" max="54" width="1.33203125" style="1" customWidth="1"/>
    <col min="55" max="56" width="2.109375" style="1" customWidth="1"/>
    <col min="57" max="109" width="1.33203125" style="1" customWidth="1"/>
    <col min="110" max="110" width="4.21875" style="1" customWidth="1"/>
    <col min="111" max="16384" width="9.109375" style="1"/>
  </cols>
  <sheetData>
    <row r="2" spans="2:109" ht="43.5" customHeight="1">
      <c r="B2" s="212" t="s">
        <v>106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</row>
    <row r="3" spans="2:109" ht="30" customHeight="1" thickBot="1">
      <c r="B3" s="13" t="s">
        <v>107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E3" s="13" t="s">
        <v>107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</row>
    <row r="4" spans="2:109" ht="8.25" customHeight="1" thickTop="1">
      <c r="B4" s="75" t="s">
        <v>31</v>
      </c>
      <c r="C4" s="76"/>
      <c r="D4" s="76"/>
      <c r="E4" s="76"/>
      <c r="F4" s="77"/>
      <c r="G4" s="84" t="s">
        <v>32</v>
      </c>
      <c r="H4" s="85"/>
      <c r="I4" s="85"/>
      <c r="J4" s="85"/>
      <c r="K4" s="85"/>
      <c r="L4" s="85"/>
      <c r="M4" s="85"/>
      <c r="N4" s="85"/>
      <c r="O4" s="86"/>
      <c r="P4" s="76" t="s">
        <v>33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5" t="s">
        <v>31</v>
      </c>
      <c r="AX4" s="76"/>
      <c r="AY4" s="76"/>
      <c r="AZ4" s="76"/>
      <c r="BA4" s="76"/>
      <c r="BB4" s="90"/>
      <c r="BC4" s="15"/>
      <c r="BD4" s="24"/>
      <c r="BE4" s="75" t="s">
        <v>31</v>
      </c>
      <c r="BF4" s="76"/>
      <c r="BG4" s="76"/>
      <c r="BH4" s="76"/>
      <c r="BI4" s="77"/>
      <c r="BJ4" s="84" t="s">
        <v>32</v>
      </c>
      <c r="BK4" s="85"/>
      <c r="BL4" s="85"/>
      <c r="BM4" s="85"/>
      <c r="BN4" s="85"/>
      <c r="BO4" s="85"/>
      <c r="BP4" s="85"/>
      <c r="BQ4" s="85"/>
      <c r="BR4" s="86"/>
      <c r="BS4" s="76" t="s">
        <v>33</v>
      </c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5" t="s">
        <v>31</v>
      </c>
      <c r="DA4" s="76"/>
      <c r="DB4" s="76"/>
      <c r="DC4" s="76"/>
      <c r="DD4" s="76"/>
      <c r="DE4" s="90"/>
    </row>
    <row r="5" spans="2:109" ht="8.25" customHeight="1">
      <c r="B5" s="78"/>
      <c r="C5" s="79"/>
      <c r="D5" s="79"/>
      <c r="E5" s="79"/>
      <c r="F5" s="80"/>
      <c r="G5" s="87"/>
      <c r="H5" s="88"/>
      <c r="I5" s="88"/>
      <c r="J5" s="88"/>
      <c r="K5" s="88"/>
      <c r="L5" s="88"/>
      <c r="M5" s="88"/>
      <c r="N5" s="88"/>
      <c r="O5" s="8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8"/>
      <c r="AX5" s="79"/>
      <c r="AY5" s="79"/>
      <c r="AZ5" s="79"/>
      <c r="BA5" s="79"/>
      <c r="BB5" s="91"/>
      <c r="BC5" s="15"/>
      <c r="BD5" s="24"/>
      <c r="BE5" s="78"/>
      <c r="BF5" s="79"/>
      <c r="BG5" s="79"/>
      <c r="BH5" s="79"/>
      <c r="BI5" s="80"/>
      <c r="BJ5" s="87"/>
      <c r="BK5" s="88"/>
      <c r="BL5" s="88"/>
      <c r="BM5" s="88"/>
      <c r="BN5" s="88"/>
      <c r="BO5" s="88"/>
      <c r="BP5" s="88"/>
      <c r="BQ5" s="88"/>
      <c r="BR5" s="8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8"/>
      <c r="DA5" s="79"/>
      <c r="DB5" s="79"/>
      <c r="DC5" s="79"/>
      <c r="DD5" s="79"/>
      <c r="DE5" s="91"/>
    </row>
    <row r="6" spans="2:109" ht="8.25" customHeight="1">
      <c r="B6" s="78"/>
      <c r="C6" s="79"/>
      <c r="D6" s="79"/>
      <c r="E6" s="79"/>
      <c r="F6" s="80"/>
      <c r="G6" s="70" t="s">
        <v>36</v>
      </c>
      <c r="H6" s="10"/>
      <c r="I6" s="10"/>
      <c r="J6" s="10"/>
      <c r="K6" s="10"/>
      <c r="L6" s="10"/>
      <c r="M6" s="10"/>
      <c r="N6" s="10"/>
      <c r="O6" s="71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8"/>
      <c r="AX6" s="79"/>
      <c r="AY6" s="79"/>
      <c r="AZ6" s="79"/>
      <c r="BA6" s="79"/>
      <c r="BB6" s="91"/>
      <c r="BC6" s="15"/>
      <c r="BD6" s="24"/>
      <c r="BE6" s="78"/>
      <c r="BF6" s="79"/>
      <c r="BG6" s="79"/>
      <c r="BH6" s="79"/>
      <c r="BI6" s="80"/>
      <c r="BJ6" s="70" t="s">
        <v>36</v>
      </c>
      <c r="BK6" s="10"/>
      <c r="BL6" s="10"/>
      <c r="BM6" s="10"/>
      <c r="BN6" s="10"/>
      <c r="BO6" s="10"/>
      <c r="BP6" s="10"/>
      <c r="BQ6" s="10"/>
      <c r="BR6" s="71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8"/>
      <c r="DA6" s="79"/>
      <c r="DB6" s="79"/>
      <c r="DC6" s="79"/>
      <c r="DD6" s="79"/>
      <c r="DE6" s="91"/>
    </row>
    <row r="7" spans="2:109" ht="8.25" customHeight="1">
      <c r="B7" s="81"/>
      <c r="C7" s="82"/>
      <c r="D7" s="82"/>
      <c r="E7" s="82"/>
      <c r="F7" s="83"/>
      <c r="G7" s="72"/>
      <c r="H7" s="73"/>
      <c r="I7" s="73"/>
      <c r="J7" s="73"/>
      <c r="K7" s="73"/>
      <c r="L7" s="73"/>
      <c r="M7" s="73"/>
      <c r="N7" s="73"/>
      <c r="O7" s="74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8"/>
      <c r="AX7" s="79"/>
      <c r="AY7" s="79"/>
      <c r="AZ7" s="79"/>
      <c r="BA7" s="79"/>
      <c r="BB7" s="91"/>
      <c r="BC7" s="15"/>
      <c r="BD7" s="24"/>
      <c r="BE7" s="81"/>
      <c r="BF7" s="82"/>
      <c r="BG7" s="82"/>
      <c r="BH7" s="82"/>
      <c r="BI7" s="83"/>
      <c r="BJ7" s="72"/>
      <c r="BK7" s="73"/>
      <c r="BL7" s="73"/>
      <c r="BM7" s="73"/>
      <c r="BN7" s="73"/>
      <c r="BO7" s="73"/>
      <c r="BP7" s="73"/>
      <c r="BQ7" s="73"/>
      <c r="BR7" s="74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8"/>
      <c r="DA7" s="79"/>
      <c r="DB7" s="79"/>
      <c r="DC7" s="79"/>
      <c r="DD7" s="79"/>
      <c r="DE7" s="91"/>
    </row>
    <row r="8" spans="2:109" ht="8.25" customHeight="1">
      <c r="B8" s="95">
        <v>1</v>
      </c>
      <c r="C8" s="96"/>
      <c r="D8" s="96"/>
      <c r="E8" s="96"/>
      <c r="F8" s="96"/>
      <c r="G8" s="128"/>
      <c r="H8" s="128"/>
      <c r="I8" s="129"/>
      <c r="J8" s="130"/>
      <c r="K8" s="128"/>
      <c r="L8" s="129"/>
      <c r="M8" s="131"/>
      <c r="N8" s="128"/>
      <c r="O8" s="128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3"/>
      <c r="AW8" s="134"/>
      <c r="AX8" s="135"/>
      <c r="AY8" s="135"/>
      <c r="AZ8" s="135"/>
      <c r="BA8" s="135"/>
      <c r="BB8" s="136"/>
      <c r="BC8" s="15"/>
      <c r="BD8" s="24"/>
      <c r="BE8" s="95">
        <v>1</v>
      </c>
      <c r="BF8" s="96"/>
      <c r="BG8" s="96"/>
      <c r="BH8" s="96"/>
      <c r="BI8" s="96"/>
      <c r="BJ8" s="128"/>
      <c r="BK8" s="128"/>
      <c r="BL8" s="129"/>
      <c r="BM8" s="130"/>
      <c r="BN8" s="128"/>
      <c r="BO8" s="129"/>
      <c r="BP8" s="131"/>
      <c r="BQ8" s="128"/>
      <c r="BR8" s="128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3"/>
      <c r="CZ8" s="134"/>
      <c r="DA8" s="135"/>
      <c r="DB8" s="135"/>
      <c r="DC8" s="135"/>
      <c r="DD8" s="135"/>
      <c r="DE8" s="136"/>
    </row>
    <row r="9" spans="2:109" ht="8.25" customHeight="1">
      <c r="B9" s="95"/>
      <c r="C9" s="96"/>
      <c r="D9" s="96"/>
      <c r="E9" s="96"/>
      <c r="F9" s="96"/>
      <c r="G9" s="128"/>
      <c r="H9" s="128"/>
      <c r="I9" s="129"/>
      <c r="J9" s="130"/>
      <c r="K9" s="128"/>
      <c r="L9" s="129"/>
      <c r="M9" s="131"/>
      <c r="N9" s="128"/>
      <c r="O9" s="128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3"/>
      <c r="AW9" s="134"/>
      <c r="AX9" s="135"/>
      <c r="AY9" s="135"/>
      <c r="AZ9" s="135"/>
      <c r="BA9" s="135"/>
      <c r="BB9" s="136"/>
      <c r="BC9" s="15"/>
      <c r="BD9" s="24"/>
      <c r="BE9" s="95"/>
      <c r="BF9" s="96"/>
      <c r="BG9" s="96"/>
      <c r="BH9" s="96"/>
      <c r="BI9" s="96"/>
      <c r="BJ9" s="128"/>
      <c r="BK9" s="128"/>
      <c r="BL9" s="129"/>
      <c r="BM9" s="130"/>
      <c r="BN9" s="128"/>
      <c r="BO9" s="129"/>
      <c r="BP9" s="131"/>
      <c r="BQ9" s="128"/>
      <c r="BR9" s="128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3"/>
      <c r="CZ9" s="134"/>
      <c r="DA9" s="135"/>
      <c r="DB9" s="135"/>
      <c r="DC9" s="135"/>
      <c r="DD9" s="135"/>
      <c r="DE9" s="136"/>
    </row>
    <row r="10" spans="2:109" ht="8.25" customHeight="1">
      <c r="B10" s="95"/>
      <c r="C10" s="96"/>
      <c r="D10" s="96"/>
      <c r="E10" s="96"/>
      <c r="F10" s="96"/>
      <c r="G10" s="128"/>
      <c r="H10" s="128"/>
      <c r="I10" s="129"/>
      <c r="J10" s="130"/>
      <c r="K10" s="128"/>
      <c r="L10" s="129"/>
      <c r="M10" s="131"/>
      <c r="N10" s="128"/>
      <c r="O10" s="128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3"/>
      <c r="AW10" s="134"/>
      <c r="AX10" s="135"/>
      <c r="AY10" s="135"/>
      <c r="AZ10" s="135"/>
      <c r="BA10" s="135"/>
      <c r="BB10" s="136"/>
      <c r="BC10" s="15"/>
      <c r="BD10" s="24"/>
      <c r="BE10" s="95"/>
      <c r="BF10" s="96"/>
      <c r="BG10" s="96"/>
      <c r="BH10" s="96"/>
      <c r="BI10" s="96"/>
      <c r="BJ10" s="128"/>
      <c r="BK10" s="128"/>
      <c r="BL10" s="129"/>
      <c r="BM10" s="130"/>
      <c r="BN10" s="128"/>
      <c r="BO10" s="129"/>
      <c r="BP10" s="131"/>
      <c r="BQ10" s="128"/>
      <c r="BR10" s="128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3"/>
      <c r="CZ10" s="134"/>
      <c r="DA10" s="135"/>
      <c r="DB10" s="135"/>
      <c r="DC10" s="135"/>
      <c r="DD10" s="135"/>
      <c r="DE10" s="136"/>
    </row>
    <row r="11" spans="2:109" ht="8.25" customHeight="1">
      <c r="B11" s="95">
        <v>2</v>
      </c>
      <c r="C11" s="96"/>
      <c r="D11" s="96"/>
      <c r="E11" s="96"/>
      <c r="F11" s="96"/>
      <c r="G11" s="97"/>
      <c r="H11" s="98"/>
      <c r="I11" s="99"/>
      <c r="J11" s="104"/>
      <c r="K11" s="98"/>
      <c r="L11" s="99"/>
      <c r="M11" s="104"/>
      <c r="N11" s="98"/>
      <c r="O11" s="107"/>
      <c r="P11" s="110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2"/>
      <c r="AW11" s="119"/>
      <c r="AX11" s="120"/>
      <c r="AY11" s="120"/>
      <c r="AZ11" s="120"/>
      <c r="BA11" s="120"/>
      <c r="BB11" s="121"/>
      <c r="BC11" s="15"/>
      <c r="BD11" s="24"/>
      <c r="BE11" s="95">
        <v>2</v>
      </c>
      <c r="BF11" s="96"/>
      <c r="BG11" s="96"/>
      <c r="BH11" s="96"/>
      <c r="BI11" s="96"/>
      <c r="BJ11" s="97"/>
      <c r="BK11" s="98"/>
      <c r="BL11" s="99"/>
      <c r="BM11" s="104"/>
      <c r="BN11" s="98"/>
      <c r="BO11" s="99"/>
      <c r="BP11" s="104"/>
      <c r="BQ11" s="98"/>
      <c r="BR11" s="107"/>
      <c r="BS11" s="110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2"/>
      <c r="CZ11" s="119"/>
      <c r="DA11" s="120"/>
      <c r="DB11" s="120"/>
      <c r="DC11" s="120"/>
      <c r="DD11" s="120"/>
      <c r="DE11" s="121"/>
    </row>
    <row r="12" spans="2:109" ht="8.25" customHeight="1">
      <c r="B12" s="95"/>
      <c r="C12" s="96"/>
      <c r="D12" s="96"/>
      <c r="E12" s="96"/>
      <c r="F12" s="96"/>
      <c r="G12" s="100"/>
      <c r="H12" s="26"/>
      <c r="I12" s="101"/>
      <c r="J12" s="105"/>
      <c r="K12" s="26"/>
      <c r="L12" s="101"/>
      <c r="M12" s="105"/>
      <c r="N12" s="26"/>
      <c r="O12" s="108"/>
      <c r="P12" s="113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5"/>
      <c r="AW12" s="122"/>
      <c r="AX12" s="123"/>
      <c r="AY12" s="123"/>
      <c r="AZ12" s="123"/>
      <c r="BA12" s="123"/>
      <c r="BB12" s="124"/>
      <c r="BC12" s="15"/>
      <c r="BD12" s="24"/>
      <c r="BE12" s="95"/>
      <c r="BF12" s="96"/>
      <c r="BG12" s="96"/>
      <c r="BH12" s="96"/>
      <c r="BI12" s="96"/>
      <c r="BJ12" s="100"/>
      <c r="BK12" s="26"/>
      <c r="BL12" s="101"/>
      <c r="BM12" s="105"/>
      <c r="BN12" s="26"/>
      <c r="BO12" s="101"/>
      <c r="BP12" s="105"/>
      <c r="BQ12" s="26"/>
      <c r="BR12" s="108"/>
      <c r="BS12" s="113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5"/>
      <c r="CZ12" s="122"/>
      <c r="DA12" s="123"/>
      <c r="DB12" s="123"/>
      <c r="DC12" s="123"/>
      <c r="DD12" s="123"/>
      <c r="DE12" s="124"/>
    </row>
    <row r="13" spans="2:109" ht="8.25" customHeight="1">
      <c r="B13" s="95"/>
      <c r="C13" s="96"/>
      <c r="D13" s="96"/>
      <c r="E13" s="96"/>
      <c r="F13" s="96"/>
      <c r="G13" s="102"/>
      <c r="H13" s="27"/>
      <c r="I13" s="103"/>
      <c r="J13" s="106"/>
      <c r="K13" s="27"/>
      <c r="L13" s="103"/>
      <c r="M13" s="106"/>
      <c r="N13" s="27"/>
      <c r="O13" s="109"/>
      <c r="P13" s="116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8"/>
      <c r="AW13" s="125"/>
      <c r="AX13" s="126"/>
      <c r="AY13" s="126"/>
      <c r="AZ13" s="126"/>
      <c r="BA13" s="126"/>
      <c r="BB13" s="127"/>
      <c r="BC13" s="15"/>
      <c r="BD13" s="24"/>
      <c r="BE13" s="95"/>
      <c r="BF13" s="96"/>
      <c r="BG13" s="96"/>
      <c r="BH13" s="96"/>
      <c r="BI13" s="96"/>
      <c r="BJ13" s="102"/>
      <c r="BK13" s="27"/>
      <c r="BL13" s="103"/>
      <c r="BM13" s="106"/>
      <c r="BN13" s="27"/>
      <c r="BO13" s="103"/>
      <c r="BP13" s="106"/>
      <c r="BQ13" s="27"/>
      <c r="BR13" s="109"/>
      <c r="BS13" s="116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8"/>
      <c r="CZ13" s="125"/>
      <c r="DA13" s="126"/>
      <c r="DB13" s="126"/>
      <c r="DC13" s="126"/>
      <c r="DD13" s="126"/>
      <c r="DE13" s="127"/>
    </row>
    <row r="14" spans="2:109" ht="8.25" customHeight="1">
      <c r="B14" s="95">
        <v>3</v>
      </c>
      <c r="C14" s="96"/>
      <c r="D14" s="96"/>
      <c r="E14" s="96"/>
      <c r="F14" s="96"/>
      <c r="G14" s="97"/>
      <c r="H14" s="98"/>
      <c r="I14" s="99"/>
      <c r="J14" s="104"/>
      <c r="K14" s="98"/>
      <c r="L14" s="99"/>
      <c r="M14" s="104"/>
      <c r="N14" s="98"/>
      <c r="O14" s="107"/>
      <c r="P14" s="110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9"/>
      <c r="AX14" s="120"/>
      <c r="AY14" s="120"/>
      <c r="AZ14" s="120"/>
      <c r="BA14" s="120"/>
      <c r="BB14" s="121"/>
      <c r="BC14" s="15"/>
      <c r="BD14" s="24"/>
      <c r="BE14" s="95">
        <v>3</v>
      </c>
      <c r="BF14" s="96"/>
      <c r="BG14" s="96"/>
      <c r="BH14" s="96"/>
      <c r="BI14" s="96"/>
      <c r="BJ14" s="97"/>
      <c r="BK14" s="98"/>
      <c r="BL14" s="99"/>
      <c r="BM14" s="104"/>
      <c r="BN14" s="98"/>
      <c r="BO14" s="99"/>
      <c r="BP14" s="104"/>
      <c r="BQ14" s="98"/>
      <c r="BR14" s="107"/>
      <c r="BS14" s="110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2"/>
      <c r="CZ14" s="119"/>
      <c r="DA14" s="120"/>
      <c r="DB14" s="120"/>
      <c r="DC14" s="120"/>
      <c r="DD14" s="120"/>
      <c r="DE14" s="121"/>
    </row>
    <row r="15" spans="2:109" ht="8.25" customHeight="1">
      <c r="B15" s="95"/>
      <c r="C15" s="96"/>
      <c r="D15" s="96"/>
      <c r="E15" s="96"/>
      <c r="F15" s="96"/>
      <c r="G15" s="100"/>
      <c r="H15" s="26"/>
      <c r="I15" s="101"/>
      <c r="J15" s="105"/>
      <c r="K15" s="26"/>
      <c r="L15" s="101"/>
      <c r="M15" s="105"/>
      <c r="N15" s="26"/>
      <c r="O15" s="108"/>
      <c r="P15" s="113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5"/>
      <c r="AW15" s="122"/>
      <c r="AX15" s="123"/>
      <c r="AY15" s="123"/>
      <c r="AZ15" s="123"/>
      <c r="BA15" s="123"/>
      <c r="BB15" s="124"/>
      <c r="BC15" s="15"/>
      <c r="BD15" s="24"/>
      <c r="BE15" s="95"/>
      <c r="BF15" s="96"/>
      <c r="BG15" s="96"/>
      <c r="BH15" s="96"/>
      <c r="BI15" s="96"/>
      <c r="BJ15" s="100"/>
      <c r="BK15" s="26"/>
      <c r="BL15" s="101"/>
      <c r="BM15" s="105"/>
      <c r="BN15" s="26"/>
      <c r="BO15" s="101"/>
      <c r="BP15" s="105"/>
      <c r="BQ15" s="26"/>
      <c r="BR15" s="108"/>
      <c r="BS15" s="113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5"/>
      <c r="CZ15" s="122"/>
      <c r="DA15" s="123"/>
      <c r="DB15" s="123"/>
      <c r="DC15" s="123"/>
      <c r="DD15" s="123"/>
      <c r="DE15" s="124"/>
    </row>
    <row r="16" spans="2:109" ht="8.25" customHeight="1">
      <c r="B16" s="95"/>
      <c r="C16" s="96"/>
      <c r="D16" s="96"/>
      <c r="E16" s="96"/>
      <c r="F16" s="96"/>
      <c r="G16" s="102"/>
      <c r="H16" s="27"/>
      <c r="I16" s="103"/>
      <c r="J16" s="106"/>
      <c r="K16" s="27"/>
      <c r="L16" s="103"/>
      <c r="M16" s="106"/>
      <c r="N16" s="27"/>
      <c r="O16" s="109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8"/>
      <c r="AW16" s="125"/>
      <c r="AX16" s="126"/>
      <c r="AY16" s="126"/>
      <c r="AZ16" s="126"/>
      <c r="BA16" s="126"/>
      <c r="BB16" s="127"/>
      <c r="BC16" s="15"/>
      <c r="BD16" s="24"/>
      <c r="BE16" s="95"/>
      <c r="BF16" s="96"/>
      <c r="BG16" s="96"/>
      <c r="BH16" s="96"/>
      <c r="BI16" s="96"/>
      <c r="BJ16" s="102"/>
      <c r="BK16" s="27"/>
      <c r="BL16" s="103"/>
      <c r="BM16" s="106"/>
      <c r="BN16" s="27"/>
      <c r="BO16" s="103"/>
      <c r="BP16" s="106"/>
      <c r="BQ16" s="27"/>
      <c r="BR16" s="109"/>
      <c r="BS16" s="116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8"/>
      <c r="CZ16" s="125"/>
      <c r="DA16" s="126"/>
      <c r="DB16" s="126"/>
      <c r="DC16" s="126"/>
      <c r="DD16" s="126"/>
      <c r="DE16" s="127"/>
    </row>
    <row r="17" spans="2:109" ht="8.25" customHeight="1">
      <c r="B17" s="95">
        <v>4</v>
      </c>
      <c r="C17" s="96"/>
      <c r="D17" s="96"/>
      <c r="E17" s="96"/>
      <c r="F17" s="96"/>
      <c r="G17" s="97"/>
      <c r="H17" s="98"/>
      <c r="I17" s="99"/>
      <c r="J17" s="104"/>
      <c r="K17" s="98"/>
      <c r="L17" s="99"/>
      <c r="M17" s="104"/>
      <c r="N17" s="98"/>
      <c r="O17" s="107"/>
      <c r="P17" s="110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W17" s="119"/>
      <c r="AX17" s="120"/>
      <c r="AY17" s="120"/>
      <c r="AZ17" s="120"/>
      <c r="BA17" s="120"/>
      <c r="BB17" s="121"/>
      <c r="BC17" s="15"/>
      <c r="BD17" s="24"/>
      <c r="BE17" s="95">
        <v>4</v>
      </c>
      <c r="BF17" s="96"/>
      <c r="BG17" s="96"/>
      <c r="BH17" s="96"/>
      <c r="BI17" s="96"/>
      <c r="BJ17" s="97"/>
      <c r="BK17" s="98"/>
      <c r="BL17" s="99"/>
      <c r="BM17" s="104"/>
      <c r="BN17" s="98"/>
      <c r="BO17" s="99"/>
      <c r="BP17" s="104"/>
      <c r="BQ17" s="98"/>
      <c r="BR17" s="107"/>
      <c r="BS17" s="110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2"/>
      <c r="CZ17" s="119"/>
      <c r="DA17" s="120"/>
      <c r="DB17" s="120"/>
      <c r="DC17" s="120"/>
      <c r="DD17" s="120"/>
      <c r="DE17" s="121"/>
    </row>
    <row r="18" spans="2:109" ht="8.25" customHeight="1">
      <c r="B18" s="95"/>
      <c r="C18" s="96"/>
      <c r="D18" s="96"/>
      <c r="E18" s="96"/>
      <c r="F18" s="96"/>
      <c r="G18" s="100"/>
      <c r="H18" s="26"/>
      <c r="I18" s="101"/>
      <c r="J18" s="105"/>
      <c r="K18" s="26"/>
      <c r="L18" s="101"/>
      <c r="M18" s="105"/>
      <c r="N18" s="26"/>
      <c r="O18" s="108"/>
      <c r="P18" s="113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5"/>
      <c r="AW18" s="122"/>
      <c r="AX18" s="123"/>
      <c r="AY18" s="123"/>
      <c r="AZ18" s="123"/>
      <c r="BA18" s="123"/>
      <c r="BB18" s="124"/>
      <c r="BC18" s="15"/>
      <c r="BD18" s="24"/>
      <c r="BE18" s="95"/>
      <c r="BF18" s="96"/>
      <c r="BG18" s="96"/>
      <c r="BH18" s="96"/>
      <c r="BI18" s="96"/>
      <c r="BJ18" s="100"/>
      <c r="BK18" s="26"/>
      <c r="BL18" s="101"/>
      <c r="BM18" s="105"/>
      <c r="BN18" s="26"/>
      <c r="BO18" s="101"/>
      <c r="BP18" s="105"/>
      <c r="BQ18" s="26"/>
      <c r="BR18" s="108"/>
      <c r="BS18" s="113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5"/>
      <c r="CZ18" s="122"/>
      <c r="DA18" s="123"/>
      <c r="DB18" s="123"/>
      <c r="DC18" s="123"/>
      <c r="DD18" s="123"/>
      <c r="DE18" s="124"/>
    </row>
    <row r="19" spans="2:109" ht="8.25" customHeight="1">
      <c r="B19" s="95"/>
      <c r="C19" s="96"/>
      <c r="D19" s="96"/>
      <c r="E19" s="96"/>
      <c r="F19" s="96"/>
      <c r="G19" s="102"/>
      <c r="H19" s="27"/>
      <c r="I19" s="103"/>
      <c r="J19" s="106"/>
      <c r="K19" s="27"/>
      <c r="L19" s="103"/>
      <c r="M19" s="106"/>
      <c r="N19" s="27"/>
      <c r="O19" s="109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/>
      <c r="AW19" s="125"/>
      <c r="AX19" s="126"/>
      <c r="AY19" s="126"/>
      <c r="AZ19" s="126"/>
      <c r="BA19" s="126"/>
      <c r="BB19" s="127"/>
      <c r="BC19" s="15"/>
      <c r="BD19" s="24"/>
      <c r="BE19" s="95"/>
      <c r="BF19" s="96"/>
      <c r="BG19" s="96"/>
      <c r="BH19" s="96"/>
      <c r="BI19" s="96"/>
      <c r="BJ19" s="102"/>
      <c r="BK19" s="27"/>
      <c r="BL19" s="103"/>
      <c r="BM19" s="106"/>
      <c r="BN19" s="27"/>
      <c r="BO19" s="103"/>
      <c r="BP19" s="106"/>
      <c r="BQ19" s="27"/>
      <c r="BR19" s="109"/>
      <c r="BS19" s="116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8"/>
      <c r="CZ19" s="125"/>
      <c r="DA19" s="126"/>
      <c r="DB19" s="126"/>
      <c r="DC19" s="126"/>
      <c r="DD19" s="126"/>
      <c r="DE19" s="127"/>
    </row>
    <row r="20" spans="2:109" ht="8.25" customHeight="1">
      <c r="B20" s="95">
        <v>5</v>
      </c>
      <c r="C20" s="96"/>
      <c r="D20" s="96"/>
      <c r="E20" s="96"/>
      <c r="F20" s="96"/>
      <c r="G20" s="97"/>
      <c r="H20" s="98"/>
      <c r="I20" s="99"/>
      <c r="J20" s="104"/>
      <c r="K20" s="98"/>
      <c r="L20" s="99"/>
      <c r="M20" s="104"/>
      <c r="N20" s="98"/>
      <c r="O20" s="107"/>
      <c r="P20" s="110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2"/>
      <c r="AW20" s="119"/>
      <c r="AX20" s="120"/>
      <c r="AY20" s="120"/>
      <c r="AZ20" s="120"/>
      <c r="BA20" s="120"/>
      <c r="BB20" s="121"/>
      <c r="BC20" s="15"/>
      <c r="BD20" s="24"/>
      <c r="BE20" s="95">
        <v>5</v>
      </c>
      <c r="BF20" s="96"/>
      <c r="BG20" s="96"/>
      <c r="BH20" s="96"/>
      <c r="BI20" s="96"/>
      <c r="BJ20" s="97"/>
      <c r="BK20" s="98"/>
      <c r="BL20" s="99"/>
      <c r="BM20" s="104"/>
      <c r="BN20" s="98"/>
      <c r="BO20" s="99"/>
      <c r="BP20" s="104"/>
      <c r="BQ20" s="98"/>
      <c r="BR20" s="107"/>
      <c r="BS20" s="110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2"/>
      <c r="CZ20" s="119"/>
      <c r="DA20" s="120"/>
      <c r="DB20" s="120"/>
      <c r="DC20" s="120"/>
      <c r="DD20" s="120"/>
      <c r="DE20" s="121"/>
    </row>
    <row r="21" spans="2:109" ht="8.25" customHeight="1">
      <c r="B21" s="95"/>
      <c r="C21" s="96"/>
      <c r="D21" s="96"/>
      <c r="E21" s="96"/>
      <c r="F21" s="96"/>
      <c r="G21" s="100"/>
      <c r="H21" s="26"/>
      <c r="I21" s="101"/>
      <c r="J21" s="105"/>
      <c r="K21" s="26"/>
      <c r="L21" s="101"/>
      <c r="M21" s="105"/>
      <c r="N21" s="26"/>
      <c r="O21" s="108"/>
      <c r="P21" s="113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5"/>
      <c r="AW21" s="122"/>
      <c r="AX21" s="123"/>
      <c r="AY21" s="123"/>
      <c r="AZ21" s="123"/>
      <c r="BA21" s="123"/>
      <c r="BB21" s="124"/>
      <c r="BC21" s="15"/>
      <c r="BD21" s="24"/>
      <c r="BE21" s="95"/>
      <c r="BF21" s="96"/>
      <c r="BG21" s="96"/>
      <c r="BH21" s="96"/>
      <c r="BI21" s="96"/>
      <c r="BJ21" s="100"/>
      <c r="BK21" s="26"/>
      <c r="BL21" s="101"/>
      <c r="BM21" s="105"/>
      <c r="BN21" s="26"/>
      <c r="BO21" s="101"/>
      <c r="BP21" s="105"/>
      <c r="BQ21" s="26"/>
      <c r="BR21" s="108"/>
      <c r="BS21" s="113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5"/>
      <c r="CZ21" s="122"/>
      <c r="DA21" s="123"/>
      <c r="DB21" s="123"/>
      <c r="DC21" s="123"/>
      <c r="DD21" s="123"/>
      <c r="DE21" s="124"/>
    </row>
    <row r="22" spans="2:109" ht="8.25" customHeight="1">
      <c r="B22" s="95"/>
      <c r="C22" s="96"/>
      <c r="D22" s="96"/>
      <c r="E22" s="96"/>
      <c r="F22" s="96"/>
      <c r="G22" s="102"/>
      <c r="H22" s="27"/>
      <c r="I22" s="103"/>
      <c r="J22" s="106"/>
      <c r="K22" s="27"/>
      <c r="L22" s="103"/>
      <c r="M22" s="106"/>
      <c r="N22" s="27"/>
      <c r="O22" s="109"/>
      <c r="P22" s="116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8"/>
      <c r="AW22" s="125"/>
      <c r="AX22" s="126"/>
      <c r="AY22" s="126"/>
      <c r="AZ22" s="126"/>
      <c r="BA22" s="126"/>
      <c r="BB22" s="127"/>
      <c r="BC22" s="15"/>
      <c r="BD22" s="24"/>
      <c r="BE22" s="95"/>
      <c r="BF22" s="96"/>
      <c r="BG22" s="96"/>
      <c r="BH22" s="96"/>
      <c r="BI22" s="96"/>
      <c r="BJ22" s="102"/>
      <c r="BK22" s="27"/>
      <c r="BL22" s="103"/>
      <c r="BM22" s="106"/>
      <c r="BN22" s="27"/>
      <c r="BO22" s="103"/>
      <c r="BP22" s="106"/>
      <c r="BQ22" s="27"/>
      <c r="BR22" s="109"/>
      <c r="BS22" s="116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8"/>
      <c r="CZ22" s="125"/>
      <c r="DA22" s="126"/>
      <c r="DB22" s="126"/>
      <c r="DC22" s="126"/>
      <c r="DD22" s="126"/>
      <c r="DE22" s="127"/>
    </row>
    <row r="23" spans="2:109" ht="8.25" customHeight="1">
      <c r="B23" s="95">
        <v>6</v>
      </c>
      <c r="C23" s="96"/>
      <c r="D23" s="96"/>
      <c r="E23" s="96"/>
      <c r="F23" s="96"/>
      <c r="G23" s="97"/>
      <c r="H23" s="98"/>
      <c r="I23" s="99"/>
      <c r="J23" s="104"/>
      <c r="K23" s="98"/>
      <c r="L23" s="99"/>
      <c r="M23" s="104"/>
      <c r="N23" s="98"/>
      <c r="O23" s="107"/>
      <c r="P23" s="110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2"/>
      <c r="AW23" s="119"/>
      <c r="AX23" s="120"/>
      <c r="AY23" s="120"/>
      <c r="AZ23" s="120"/>
      <c r="BA23" s="120"/>
      <c r="BB23" s="121"/>
      <c r="BC23" s="15"/>
      <c r="BD23" s="24"/>
      <c r="BE23" s="95">
        <v>6</v>
      </c>
      <c r="BF23" s="96"/>
      <c r="BG23" s="96"/>
      <c r="BH23" s="96"/>
      <c r="BI23" s="96"/>
      <c r="BJ23" s="97"/>
      <c r="BK23" s="98"/>
      <c r="BL23" s="99"/>
      <c r="BM23" s="104"/>
      <c r="BN23" s="98"/>
      <c r="BO23" s="99"/>
      <c r="BP23" s="104"/>
      <c r="BQ23" s="98"/>
      <c r="BR23" s="107"/>
      <c r="BS23" s="110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2"/>
      <c r="CZ23" s="119"/>
      <c r="DA23" s="120"/>
      <c r="DB23" s="120"/>
      <c r="DC23" s="120"/>
      <c r="DD23" s="120"/>
      <c r="DE23" s="121"/>
    </row>
    <row r="24" spans="2:109" ht="8.25" customHeight="1">
      <c r="B24" s="95"/>
      <c r="C24" s="96"/>
      <c r="D24" s="96"/>
      <c r="E24" s="96"/>
      <c r="F24" s="96"/>
      <c r="G24" s="100"/>
      <c r="H24" s="26"/>
      <c r="I24" s="101"/>
      <c r="J24" s="105"/>
      <c r="K24" s="26"/>
      <c r="L24" s="101"/>
      <c r="M24" s="105"/>
      <c r="N24" s="26"/>
      <c r="O24" s="108"/>
      <c r="P24" s="113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  <c r="AW24" s="122"/>
      <c r="AX24" s="123"/>
      <c r="AY24" s="123"/>
      <c r="AZ24" s="123"/>
      <c r="BA24" s="123"/>
      <c r="BB24" s="124"/>
      <c r="BC24" s="15"/>
      <c r="BD24" s="24"/>
      <c r="BE24" s="95"/>
      <c r="BF24" s="96"/>
      <c r="BG24" s="96"/>
      <c r="BH24" s="96"/>
      <c r="BI24" s="96"/>
      <c r="BJ24" s="100"/>
      <c r="BK24" s="26"/>
      <c r="BL24" s="101"/>
      <c r="BM24" s="105"/>
      <c r="BN24" s="26"/>
      <c r="BO24" s="101"/>
      <c r="BP24" s="105"/>
      <c r="BQ24" s="26"/>
      <c r="BR24" s="108"/>
      <c r="BS24" s="113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5"/>
      <c r="CZ24" s="122"/>
      <c r="DA24" s="123"/>
      <c r="DB24" s="123"/>
      <c r="DC24" s="123"/>
      <c r="DD24" s="123"/>
      <c r="DE24" s="124"/>
    </row>
    <row r="25" spans="2:109" ht="8.25" customHeight="1">
      <c r="B25" s="95"/>
      <c r="C25" s="96"/>
      <c r="D25" s="96"/>
      <c r="E25" s="96"/>
      <c r="F25" s="96"/>
      <c r="G25" s="102"/>
      <c r="H25" s="27"/>
      <c r="I25" s="103"/>
      <c r="J25" s="106"/>
      <c r="K25" s="27"/>
      <c r="L25" s="103"/>
      <c r="M25" s="106"/>
      <c r="N25" s="27"/>
      <c r="O25" s="109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8"/>
      <c r="AW25" s="125"/>
      <c r="AX25" s="126"/>
      <c r="AY25" s="126"/>
      <c r="AZ25" s="126"/>
      <c r="BA25" s="126"/>
      <c r="BB25" s="127"/>
      <c r="BC25" s="15"/>
      <c r="BD25" s="24"/>
      <c r="BE25" s="95"/>
      <c r="BF25" s="96"/>
      <c r="BG25" s="96"/>
      <c r="BH25" s="96"/>
      <c r="BI25" s="96"/>
      <c r="BJ25" s="102"/>
      <c r="BK25" s="27"/>
      <c r="BL25" s="103"/>
      <c r="BM25" s="106"/>
      <c r="BN25" s="27"/>
      <c r="BO25" s="103"/>
      <c r="BP25" s="106"/>
      <c r="BQ25" s="27"/>
      <c r="BR25" s="109"/>
      <c r="BS25" s="116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8"/>
      <c r="CZ25" s="125"/>
      <c r="DA25" s="126"/>
      <c r="DB25" s="126"/>
      <c r="DC25" s="126"/>
      <c r="DD25" s="126"/>
      <c r="DE25" s="127"/>
    </row>
    <row r="26" spans="2:109" ht="8.25" customHeight="1">
      <c r="B26" s="95">
        <v>7</v>
      </c>
      <c r="C26" s="96"/>
      <c r="D26" s="96"/>
      <c r="E26" s="96"/>
      <c r="F26" s="96"/>
      <c r="G26" s="97"/>
      <c r="H26" s="98"/>
      <c r="I26" s="99"/>
      <c r="J26" s="104"/>
      <c r="K26" s="98"/>
      <c r="L26" s="99"/>
      <c r="M26" s="104"/>
      <c r="N26" s="98"/>
      <c r="O26" s="107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  <c r="AW26" s="119"/>
      <c r="AX26" s="120"/>
      <c r="AY26" s="120"/>
      <c r="AZ26" s="120"/>
      <c r="BA26" s="120"/>
      <c r="BB26" s="121"/>
      <c r="BC26" s="15"/>
      <c r="BD26" s="24"/>
      <c r="BE26" s="95">
        <v>7</v>
      </c>
      <c r="BF26" s="96"/>
      <c r="BG26" s="96"/>
      <c r="BH26" s="96"/>
      <c r="BI26" s="96"/>
      <c r="BJ26" s="97"/>
      <c r="BK26" s="98"/>
      <c r="BL26" s="99"/>
      <c r="BM26" s="104"/>
      <c r="BN26" s="98"/>
      <c r="BO26" s="99"/>
      <c r="BP26" s="104"/>
      <c r="BQ26" s="98"/>
      <c r="BR26" s="107"/>
      <c r="BS26" s="110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2"/>
      <c r="CZ26" s="119"/>
      <c r="DA26" s="120"/>
      <c r="DB26" s="120"/>
      <c r="DC26" s="120"/>
      <c r="DD26" s="120"/>
      <c r="DE26" s="121"/>
    </row>
    <row r="27" spans="2:109" ht="8.25" customHeight="1">
      <c r="B27" s="95"/>
      <c r="C27" s="96"/>
      <c r="D27" s="96"/>
      <c r="E27" s="96"/>
      <c r="F27" s="96"/>
      <c r="G27" s="100"/>
      <c r="H27" s="26"/>
      <c r="I27" s="101"/>
      <c r="J27" s="105"/>
      <c r="K27" s="26"/>
      <c r="L27" s="101"/>
      <c r="M27" s="105"/>
      <c r="N27" s="26"/>
      <c r="O27" s="108"/>
      <c r="P27" s="113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  <c r="AW27" s="122"/>
      <c r="AX27" s="123"/>
      <c r="AY27" s="123"/>
      <c r="AZ27" s="123"/>
      <c r="BA27" s="123"/>
      <c r="BB27" s="124"/>
      <c r="BC27" s="15"/>
      <c r="BD27" s="24"/>
      <c r="BE27" s="95"/>
      <c r="BF27" s="96"/>
      <c r="BG27" s="96"/>
      <c r="BH27" s="96"/>
      <c r="BI27" s="96"/>
      <c r="BJ27" s="100"/>
      <c r="BK27" s="26"/>
      <c r="BL27" s="101"/>
      <c r="BM27" s="105"/>
      <c r="BN27" s="26"/>
      <c r="BO27" s="101"/>
      <c r="BP27" s="105"/>
      <c r="BQ27" s="26"/>
      <c r="BR27" s="108"/>
      <c r="BS27" s="113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5"/>
      <c r="CZ27" s="122"/>
      <c r="DA27" s="123"/>
      <c r="DB27" s="123"/>
      <c r="DC27" s="123"/>
      <c r="DD27" s="123"/>
      <c r="DE27" s="124"/>
    </row>
    <row r="28" spans="2:109" ht="8.25" customHeight="1">
      <c r="B28" s="95"/>
      <c r="C28" s="96"/>
      <c r="D28" s="96"/>
      <c r="E28" s="96"/>
      <c r="F28" s="96"/>
      <c r="G28" s="102"/>
      <c r="H28" s="27"/>
      <c r="I28" s="103"/>
      <c r="J28" s="106"/>
      <c r="K28" s="27"/>
      <c r="L28" s="103"/>
      <c r="M28" s="106"/>
      <c r="N28" s="27"/>
      <c r="O28" s="109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8"/>
      <c r="AW28" s="125"/>
      <c r="AX28" s="126"/>
      <c r="AY28" s="126"/>
      <c r="AZ28" s="126"/>
      <c r="BA28" s="126"/>
      <c r="BB28" s="127"/>
      <c r="BC28" s="15"/>
      <c r="BD28" s="24"/>
      <c r="BE28" s="95"/>
      <c r="BF28" s="96"/>
      <c r="BG28" s="96"/>
      <c r="BH28" s="96"/>
      <c r="BI28" s="96"/>
      <c r="BJ28" s="102"/>
      <c r="BK28" s="27"/>
      <c r="BL28" s="103"/>
      <c r="BM28" s="106"/>
      <c r="BN28" s="27"/>
      <c r="BO28" s="103"/>
      <c r="BP28" s="106"/>
      <c r="BQ28" s="27"/>
      <c r="BR28" s="109"/>
      <c r="BS28" s="116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8"/>
      <c r="CZ28" s="125"/>
      <c r="DA28" s="126"/>
      <c r="DB28" s="126"/>
      <c r="DC28" s="126"/>
      <c r="DD28" s="126"/>
      <c r="DE28" s="127"/>
    </row>
    <row r="29" spans="2:109" ht="8.25" customHeight="1">
      <c r="B29" s="95">
        <v>8</v>
      </c>
      <c r="C29" s="96"/>
      <c r="D29" s="96"/>
      <c r="E29" s="96"/>
      <c r="F29" s="96"/>
      <c r="G29" s="97"/>
      <c r="H29" s="98"/>
      <c r="I29" s="99"/>
      <c r="J29" s="104"/>
      <c r="K29" s="98"/>
      <c r="L29" s="99"/>
      <c r="M29" s="104"/>
      <c r="N29" s="98"/>
      <c r="O29" s="107"/>
      <c r="P29" s="110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2"/>
      <c r="AW29" s="119"/>
      <c r="AX29" s="120"/>
      <c r="AY29" s="120"/>
      <c r="AZ29" s="120"/>
      <c r="BA29" s="120"/>
      <c r="BB29" s="121"/>
      <c r="BC29" s="15"/>
      <c r="BD29" s="24"/>
      <c r="BE29" s="95">
        <v>8</v>
      </c>
      <c r="BF29" s="96"/>
      <c r="BG29" s="96"/>
      <c r="BH29" s="96"/>
      <c r="BI29" s="96"/>
      <c r="BJ29" s="97"/>
      <c r="BK29" s="98"/>
      <c r="BL29" s="99"/>
      <c r="BM29" s="104"/>
      <c r="BN29" s="98"/>
      <c r="BO29" s="99"/>
      <c r="BP29" s="104"/>
      <c r="BQ29" s="98"/>
      <c r="BR29" s="107"/>
      <c r="BS29" s="110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2"/>
      <c r="CZ29" s="119"/>
      <c r="DA29" s="120"/>
      <c r="DB29" s="120"/>
      <c r="DC29" s="120"/>
      <c r="DD29" s="120"/>
      <c r="DE29" s="121"/>
    </row>
    <row r="30" spans="2:109" ht="8.25" customHeight="1">
      <c r="B30" s="95"/>
      <c r="C30" s="96"/>
      <c r="D30" s="96"/>
      <c r="E30" s="96"/>
      <c r="F30" s="96"/>
      <c r="G30" s="100"/>
      <c r="H30" s="26"/>
      <c r="I30" s="101"/>
      <c r="J30" s="105"/>
      <c r="K30" s="26"/>
      <c r="L30" s="101"/>
      <c r="M30" s="105"/>
      <c r="N30" s="26"/>
      <c r="O30" s="108"/>
      <c r="P30" s="113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5"/>
      <c r="AW30" s="122"/>
      <c r="AX30" s="123"/>
      <c r="AY30" s="123"/>
      <c r="AZ30" s="123"/>
      <c r="BA30" s="123"/>
      <c r="BB30" s="124"/>
      <c r="BC30" s="15"/>
      <c r="BD30" s="24"/>
      <c r="BE30" s="95"/>
      <c r="BF30" s="96"/>
      <c r="BG30" s="96"/>
      <c r="BH30" s="96"/>
      <c r="BI30" s="96"/>
      <c r="BJ30" s="100"/>
      <c r="BK30" s="26"/>
      <c r="BL30" s="101"/>
      <c r="BM30" s="105"/>
      <c r="BN30" s="26"/>
      <c r="BO30" s="101"/>
      <c r="BP30" s="105"/>
      <c r="BQ30" s="26"/>
      <c r="BR30" s="108"/>
      <c r="BS30" s="113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5"/>
      <c r="CZ30" s="122"/>
      <c r="DA30" s="123"/>
      <c r="DB30" s="123"/>
      <c r="DC30" s="123"/>
      <c r="DD30" s="123"/>
      <c r="DE30" s="124"/>
    </row>
    <row r="31" spans="2:109" ht="8.25" customHeight="1">
      <c r="B31" s="95"/>
      <c r="C31" s="96"/>
      <c r="D31" s="96"/>
      <c r="E31" s="96"/>
      <c r="F31" s="96"/>
      <c r="G31" s="102"/>
      <c r="H31" s="27"/>
      <c r="I31" s="103"/>
      <c r="J31" s="106"/>
      <c r="K31" s="27"/>
      <c r="L31" s="103"/>
      <c r="M31" s="106"/>
      <c r="N31" s="27"/>
      <c r="O31" s="109"/>
      <c r="P31" s="116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8"/>
      <c r="AW31" s="125"/>
      <c r="AX31" s="126"/>
      <c r="AY31" s="126"/>
      <c r="AZ31" s="126"/>
      <c r="BA31" s="126"/>
      <c r="BB31" s="127"/>
      <c r="BC31" s="15"/>
      <c r="BD31" s="24"/>
      <c r="BE31" s="95"/>
      <c r="BF31" s="96"/>
      <c r="BG31" s="96"/>
      <c r="BH31" s="96"/>
      <c r="BI31" s="96"/>
      <c r="BJ31" s="102"/>
      <c r="BK31" s="27"/>
      <c r="BL31" s="103"/>
      <c r="BM31" s="106"/>
      <c r="BN31" s="27"/>
      <c r="BO31" s="103"/>
      <c r="BP31" s="106"/>
      <c r="BQ31" s="27"/>
      <c r="BR31" s="109"/>
      <c r="BS31" s="116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8"/>
      <c r="CZ31" s="125"/>
      <c r="DA31" s="126"/>
      <c r="DB31" s="126"/>
      <c r="DC31" s="126"/>
      <c r="DD31" s="126"/>
      <c r="DE31" s="127"/>
    </row>
    <row r="32" spans="2:109" ht="8.25" customHeight="1">
      <c r="B32" s="95">
        <v>9</v>
      </c>
      <c r="C32" s="96"/>
      <c r="D32" s="96"/>
      <c r="E32" s="96"/>
      <c r="F32" s="96"/>
      <c r="G32" s="97"/>
      <c r="H32" s="98"/>
      <c r="I32" s="99"/>
      <c r="J32" s="104"/>
      <c r="K32" s="98"/>
      <c r="L32" s="99"/>
      <c r="M32" s="104"/>
      <c r="N32" s="98"/>
      <c r="O32" s="107"/>
      <c r="P32" s="110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2"/>
      <c r="AW32" s="119"/>
      <c r="AX32" s="120"/>
      <c r="AY32" s="120"/>
      <c r="AZ32" s="120"/>
      <c r="BA32" s="120"/>
      <c r="BB32" s="121"/>
      <c r="BC32" s="15"/>
      <c r="BD32" s="24"/>
      <c r="BE32" s="95">
        <v>9</v>
      </c>
      <c r="BF32" s="96"/>
      <c r="BG32" s="96"/>
      <c r="BH32" s="96"/>
      <c r="BI32" s="96"/>
      <c r="BJ32" s="97"/>
      <c r="BK32" s="98"/>
      <c r="BL32" s="99"/>
      <c r="BM32" s="104"/>
      <c r="BN32" s="98"/>
      <c r="BO32" s="99"/>
      <c r="BP32" s="104"/>
      <c r="BQ32" s="98"/>
      <c r="BR32" s="107"/>
      <c r="BS32" s="110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2"/>
      <c r="CZ32" s="119"/>
      <c r="DA32" s="120"/>
      <c r="DB32" s="120"/>
      <c r="DC32" s="120"/>
      <c r="DD32" s="120"/>
      <c r="DE32" s="121"/>
    </row>
    <row r="33" spans="2:109" ht="8.25" customHeight="1">
      <c r="B33" s="95"/>
      <c r="C33" s="96"/>
      <c r="D33" s="96"/>
      <c r="E33" s="96"/>
      <c r="F33" s="96"/>
      <c r="G33" s="100"/>
      <c r="H33" s="26"/>
      <c r="I33" s="101"/>
      <c r="J33" s="105"/>
      <c r="K33" s="26"/>
      <c r="L33" s="101"/>
      <c r="M33" s="105"/>
      <c r="N33" s="26"/>
      <c r="O33" s="108"/>
      <c r="P33" s="113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5"/>
      <c r="AW33" s="122"/>
      <c r="AX33" s="123"/>
      <c r="AY33" s="123"/>
      <c r="AZ33" s="123"/>
      <c r="BA33" s="123"/>
      <c r="BB33" s="124"/>
      <c r="BC33" s="15"/>
      <c r="BD33" s="24"/>
      <c r="BE33" s="95"/>
      <c r="BF33" s="96"/>
      <c r="BG33" s="96"/>
      <c r="BH33" s="96"/>
      <c r="BI33" s="96"/>
      <c r="BJ33" s="100"/>
      <c r="BK33" s="26"/>
      <c r="BL33" s="101"/>
      <c r="BM33" s="105"/>
      <c r="BN33" s="26"/>
      <c r="BO33" s="101"/>
      <c r="BP33" s="105"/>
      <c r="BQ33" s="26"/>
      <c r="BR33" s="108"/>
      <c r="BS33" s="113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5"/>
      <c r="CZ33" s="122"/>
      <c r="DA33" s="123"/>
      <c r="DB33" s="123"/>
      <c r="DC33" s="123"/>
      <c r="DD33" s="123"/>
      <c r="DE33" s="124"/>
    </row>
    <row r="34" spans="2:109" ht="8.25" customHeight="1">
      <c r="B34" s="95"/>
      <c r="C34" s="96"/>
      <c r="D34" s="96"/>
      <c r="E34" s="96"/>
      <c r="F34" s="96"/>
      <c r="G34" s="102"/>
      <c r="H34" s="27"/>
      <c r="I34" s="103"/>
      <c r="J34" s="106"/>
      <c r="K34" s="27"/>
      <c r="L34" s="103"/>
      <c r="M34" s="106"/>
      <c r="N34" s="27"/>
      <c r="O34" s="109"/>
      <c r="P34" s="116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8"/>
      <c r="AW34" s="125"/>
      <c r="AX34" s="126"/>
      <c r="AY34" s="126"/>
      <c r="AZ34" s="126"/>
      <c r="BA34" s="126"/>
      <c r="BB34" s="127"/>
      <c r="BC34" s="15"/>
      <c r="BD34" s="24"/>
      <c r="BE34" s="95"/>
      <c r="BF34" s="96"/>
      <c r="BG34" s="96"/>
      <c r="BH34" s="96"/>
      <c r="BI34" s="96"/>
      <c r="BJ34" s="102"/>
      <c r="BK34" s="27"/>
      <c r="BL34" s="103"/>
      <c r="BM34" s="106"/>
      <c r="BN34" s="27"/>
      <c r="BO34" s="103"/>
      <c r="BP34" s="106"/>
      <c r="BQ34" s="27"/>
      <c r="BR34" s="109"/>
      <c r="BS34" s="116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8"/>
      <c r="CZ34" s="125"/>
      <c r="DA34" s="126"/>
      <c r="DB34" s="126"/>
      <c r="DC34" s="126"/>
      <c r="DD34" s="126"/>
      <c r="DE34" s="127"/>
    </row>
    <row r="35" spans="2:109" ht="8.25" customHeight="1">
      <c r="B35" s="95">
        <v>10</v>
      </c>
      <c r="C35" s="96"/>
      <c r="D35" s="96"/>
      <c r="E35" s="96"/>
      <c r="F35" s="96"/>
      <c r="G35" s="97"/>
      <c r="H35" s="98"/>
      <c r="I35" s="99"/>
      <c r="J35" s="104"/>
      <c r="K35" s="98"/>
      <c r="L35" s="99"/>
      <c r="M35" s="104"/>
      <c r="N35" s="98"/>
      <c r="O35" s="107"/>
      <c r="P35" s="110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2"/>
      <c r="AW35" s="119"/>
      <c r="AX35" s="120"/>
      <c r="AY35" s="120"/>
      <c r="AZ35" s="120"/>
      <c r="BA35" s="120"/>
      <c r="BB35" s="121"/>
      <c r="BC35" s="15"/>
      <c r="BD35" s="24"/>
      <c r="BE35" s="95">
        <v>10</v>
      </c>
      <c r="BF35" s="96"/>
      <c r="BG35" s="96"/>
      <c r="BH35" s="96"/>
      <c r="BI35" s="96"/>
      <c r="BJ35" s="97"/>
      <c r="BK35" s="98"/>
      <c r="BL35" s="99"/>
      <c r="BM35" s="104"/>
      <c r="BN35" s="98"/>
      <c r="BO35" s="99"/>
      <c r="BP35" s="104"/>
      <c r="BQ35" s="98"/>
      <c r="BR35" s="107"/>
      <c r="BS35" s="110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2"/>
      <c r="CZ35" s="119"/>
      <c r="DA35" s="120"/>
      <c r="DB35" s="120"/>
      <c r="DC35" s="120"/>
      <c r="DD35" s="120"/>
      <c r="DE35" s="121"/>
    </row>
    <row r="36" spans="2:109" ht="8.25" customHeight="1">
      <c r="B36" s="95"/>
      <c r="C36" s="96"/>
      <c r="D36" s="96"/>
      <c r="E36" s="96"/>
      <c r="F36" s="96"/>
      <c r="G36" s="100"/>
      <c r="H36" s="26"/>
      <c r="I36" s="101"/>
      <c r="J36" s="105"/>
      <c r="K36" s="26"/>
      <c r="L36" s="101"/>
      <c r="M36" s="105"/>
      <c r="N36" s="26"/>
      <c r="O36" s="108"/>
      <c r="P36" s="113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5"/>
      <c r="AW36" s="122"/>
      <c r="AX36" s="123"/>
      <c r="AY36" s="123"/>
      <c r="AZ36" s="123"/>
      <c r="BA36" s="123"/>
      <c r="BB36" s="124"/>
      <c r="BC36" s="15"/>
      <c r="BD36" s="24"/>
      <c r="BE36" s="95"/>
      <c r="BF36" s="96"/>
      <c r="BG36" s="96"/>
      <c r="BH36" s="96"/>
      <c r="BI36" s="96"/>
      <c r="BJ36" s="100"/>
      <c r="BK36" s="26"/>
      <c r="BL36" s="101"/>
      <c r="BM36" s="105"/>
      <c r="BN36" s="26"/>
      <c r="BO36" s="101"/>
      <c r="BP36" s="105"/>
      <c r="BQ36" s="26"/>
      <c r="BR36" s="108"/>
      <c r="BS36" s="113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5"/>
      <c r="CZ36" s="122"/>
      <c r="DA36" s="123"/>
      <c r="DB36" s="123"/>
      <c r="DC36" s="123"/>
      <c r="DD36" s="123"/>
      <c r="DE36" s="124"/>
    </row>
    <row r="37" spans="2:109" ht="8.25" customHeight="1">
      <c r="B37" s="95"/>
      <c r="C37" s="96"/>
      <c r="D37" s="96"/>
      <c r="E37" s="96"/>
      <c r="F37" s="96"/>
      <c r="G37" s="102"/>
      <c r="H37" s="27"/>
      <c r="I37" s="103"/>
      <c r="J37" s="106"/>
      <c r="K37" s="27"/>
      <c r="L37" s="103"/>
      <c r="M37" s="106"/>
      <c r="N37" s="27"/>
      <c r="O37" s="109"/>
      <c r="P37" s="116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8"/>
      <c r="AW37" s="125"/>
      <c r="AX37" s="126"/>
      <c r="AY37" s="126"/>
      <c r="AZ37" s="126"/>
      <c r="BA37" s="126"/>
      <c r="BB37" s="127"/>
      <c r="BC37" s="15"/>
      <c r="BD37" s="24"/>
      <c r="BE37" s="95"/>
      <c r="BF37" s="96"/>
      <c r="BG37" s="96"/>
      <c r="BH37" s="96"/>
      <c r="BI37" s="96"/>
      <c r="BJ37" s="102"/>
      <c r="BK37" s="27"/>
      <c r="BL37" s="103"/>
      <c r="BM37" s="106"/>
      <c r="BN37" s="27"/>
      <c r="BO37" s="103"/>
      <c r="BP37" s="106"/>
      <c r="BQ37" s="27"/>
      <c r="BR37" s="109"/>
      <c r="BS37" s="116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8"/>
      <c r="CZ37" s="125"/>
      <c r="DA37" s="126"/>
      <c r="DB37" s="126"/>
      <c r="DC37" s="126"/>
      <c r="DD37" s="126"/>
      <c r="DE37" s="127"/>
    </row>
    <row r="38" spans="2:109" ht="8.25" customHeight="1">
      <c r="B38" s="95">
        <v>11</v>
      </c>
      <c r="C38" s="96"/>
      <c r="D38" s="96"/>
      <c r="E38" s="96"/>
      <c r="F38" s="96"/>
      <c r="G38" s="97"/>
      <c r="H38" s="98"/>
      <c r="I38" s="99"/>
      <c r="J38" s="104"/>
      <c r="K38" s="98"/>
      <c r="L38" s="99"/>
      <c r="M38" s="104"/>
      <c r="N38" s="98"/>
      <c r="O38" s="107"/>
      <c r="P38" s="110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2"/>
      <c r="AW38" s="119"/>
      <c r="AX38" s="120"/>
      <c r="AY38" s="120"/>
      <c r="AZ38" s="120"/>
      <c r="BA38" s="120"/>
      <c r="BB38" s="121"/>
      <c r="BC38" s="15"/>
      <c r="BD38" s="24"/>
      <c r="BE38" s="95">
        <v>11</v>
      </c>
      <c r="BF38" s="96"/>
      <c r="BG38" s="96"/>
      <c r="BH38" s="96"/>
      <c r="BI38" s="96"/>
      <c r="BJ38" s="97"/>
      <c r="BK38" s="98"/>
      <c r="BL38" s="99"/>
      <c r="BM38" s="104"/>
      <c r="BN38" s="98"/>
      <c r="BO38" s="99"/>
      <c r="BP38" s="104"/>
      <c r="BQ38" s="98"/>
      <c r="BR38" s="107"/>
      <c r="BS38" s="110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2"/>
      <c r="CZ38" s="119"/>
      <c r="DA38" s="120"/>
      <c r="DB38" s="120"/>
      <c r="DC38" s="120"/>
      <c r="DD38" s="120"/>
      <c r="DE38" s="121"/>
    </row>
    <row r="39" spans="2:109" ht="8.25" customHeight="1">
      <c r="B39" s="95"/>
      <c r="C39" s="96"/>
      <c r="D39" s="96"/>
      <c r="E39" s="96"/>
      <c r="F39" s="96"/>
      <c r="G39" s="100"/>
      <c r="H39" s="26"/>
      <c r="I39" s="101"/>
      <c r="J39" s="105"/>
      <c r="K39" s="26"/>
      <c r="L39" s="101"/>
      <c r="M39" s="105"/>
      <c r="N39" s="26"/>
      <c r="O39" s="108"/>
      <c r="P39" s="113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5"/>
      <c r="AW39" s="122"/>
      <c r="AX39" s="123"/>
      <c r="AY39" s="123"/>
      <c r="AZ39" s="123"/>
      <c r="BA39" s="123"/>
      <c r="BB39" s="124"/>
      <c r="BC39" s="15"/>
      <c r="BD39" s="24"/>
      <c r="BE39" s="95"/>
      <c r="BF39" s="96"/>
      <c r="BG39" s="96"/>
      <c r="BH39" s="96"/>
      <c r="BI39" s="96"/>
      <c r="BJ39" s="100"/>
      <c r="BK39" s="26"/>
      <c r="BL39" s="101"/>
      <c r="BM39" s="105"/>
      <c r="BN39" s="26"/>
      <c r="BO39" s="101"/>
      <c r="BP39" s="105"/>
      <c r="BQ39" s="26"/>
      <c r="BR39" s="108"/>
      <c r="BS39" s="113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5"/>
      <c r="CZ39" s="122"/>
      <c r="DA39" s="123"/>
      <c r="DB39" s="123"/>
      <c r="DC39" s="123"/>
      <c r="DD39" s="123"/>
      <c r="DE39" s="124"/>
    </row>
    <row r="40" spans="2:109" ht="8.25" customHeight="1">
      <c r="B40" s="95"/>
      <c r="C40" s="96"/>
      <c r="D40" s="96"/>
      <c r="E40" s="96"/>
      <c r="F40" s="96"/>
      <c r="G40" s="102"/>
      <c r="H40" s="27"/>
      <c r="I40" s="103"/>
      <c r="J40" s="106"/>
      <c r="K40" s="27"/>
      <c r="L40" s="103"/>
      <c r="M40" s="106"/>
      <c r="N40" s="27"/>
      <c r="O40" s="109"/>
      <c r="P40" s="116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8"/>
      <c r="AW40" s="125"/>
      <c r="AX40" s="126"/>
      <c r="AY40" s="126"/>
      <c r="AZ40" s="126"/>
      <c r="BA40" s="126"/>
      <c r="BB40" s="127"/>
      <c r="BC40" s="15"/>
      <c r="BD40" s="24"/>
      <c r="BE40" s="95"/>
      <c r="BF40" s="96"/>
      <c r="BG40" s="96"/>
      <c r="BH40" s="96"/>
      <c r="BI40" s="96"/>
      <c r="BJ40" s="102"/>
      <c r="BK40" s="27"/>
      <c r="BL40" s="103"/>
      <c r="BM40" s="106"/>
      <c r="BN40" s="27"/>
      <c r="BO40" s="103"/>
      <c r="BP40" s="106"/>
      <c r="BQ40" s="27"/>
      <c r="BR40" s="109"/>
      <c r="BS40" s="116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8"/>
      <c r="CZ40" s="125"/>
      <c r="DA40" s="126"/>
      <c r="DB40" s="126"/>
      <c r="DC40" s="126"/>
      <c r="DD40" s="126"/>
      <c r="DE40" s="127"/>
    </row>
    <row r="41" spans="2:109" ht="8.25" customHeight="1">
      <c r="B41" s="95">
        <v>12</v>
      </c>
      <c r="C41" s="96"/>
      <c r="D41" s="96"/>
      <c r="E41" s="96"/>
      <c r="F41" s="96"/>
      <c r="G41" s="97"/>
      <c r="H41" s="98"/>
      <c r="I41" s="99"/>
      <c r="J41" s="104"/>
      <c r="K41" s="98"/>
      <c r="L41" s="99"/>
      <c r="M41" s="104"/>
      <c r="N41" s="98"/>
      <c r="O41" s="107"/>
      <c r="P41" s="11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2"/>
      <c r="AW41" s="119"/>
      <c r="AX41" s="120"/>
      <c r="AY41" s="120"/>
      <c r="AZ41" s="120"/>
      <c r="BA41" s="120"/>
      <c r="BB41" s="121"/>
      <c r="BC41" s="15"/>
      <c r="BD41" s="24"/>
      <c r="BE41" s="95">
        <v>12</v>
      </c>
      <c r="BF41" s="96"/>
      <c r="BG41" s="96"/>
      <c r="BH41" s="96"/>
      <c r="BI41" s="96"/>
      <c r="BJ41" s="97"/>
      <c r="BK41" s="98"/>
      <c r="BL41" s="99"/>
      <c r="BM41" s="104"/>
      <c r="BN41" s="98"/>
      <c r="BO41" s="99"/>
      <c r="BP41" s="104"/>
      <c r="BQ41" s="98"/>
      <c r="BR41" s="107"/>
      <c r="BS41" s="110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2"/>
      <c r="CZ41" s="119"/>
      <c r="DA41" s="120"/>
      <c r="DB41" s="120"/>
      <c r="DC41" s="120"/>
      <c r="DD41" s="120"/>
      <c r="DE41" s="121"/>
    </row>
    <row r="42" spans="2:109" ht="8.25" customHeight="1">
      <c r="B42" s="95"/>
      <c r="C42" s="96"/>
      <c r="D42" s="96"/>
      <c r="E42" s="96"/>
      <c r="F42" s="96"/>
      <c r="G42" s="100"/>
      <c r="H42" s="26"/>
      <c r="I42" s="101"/>
      <c r="J42" s="105"/>
      <c r="K42" s="26"/>
      <c r="L42" s="101"/>
      <c r="M42" s="105"/>
      <c r="N42" s="26"/>
      <c r="O42" s="108"/>
      <c r="P42" s="113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5"/>
      <c r="AW42" s="122"/>
      <c r="AX42" s="123"/>
      <c r="AY42" s="123"/>
      <c r="AZ42" s="123"/>
      <c r="BA42" s="123"/>
      <c r="BB42" s="124"/>
      <c r="BC42" s="15"/>
      <c r="BD42" s="24"/>
      <c r="BE42" s="95"/>
      <c r="BF42" s="96"/>
      <c r="BG42" s="96"/>
      <c r="BH42" s="96"/>
      <c r="BI42" s="96"/>
      <c r="BJ42" s="100"/>
      <c r="BK42" s="26"/>
      <c r="BL42" s="101"/>
      <c r="BM42" s="105"/>
      <c r="BN42" s="26"/>
      <c r="BO42" s="101"/>
      <c r="BP42" s="105"/>
      <c r="BQ42" s="26"/>
      <c r="BR42" s="108"/>
      <c r="BS42" s="113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5"/>
      <c r="CZ42" s="122"/>
      <c r="DA42" s="123"/>
      <c r="DB42" s="123"/>
      <c r="DC42" s="123"/>
      <c r="DD42" s="123"/>
      <c r="DE42" s="124"/>
    </row>
    <row r="43" spans="2:109" ht="8.25" customHeight="1">
      <c r="B43" s="95"/>
      <c r="C43" s="96"/>
      <c r="D43" s="96"/>
      <c r="E43" s="96"/>
      <c r="F43" s="96"/>
      <c r="G43" s="102"/>
      <c r="H43" s="27"/>
      <c r="I43" s="103"/>
      <c r="J43" s="106"/>
      <c r="K43" s="27"/>
      <c r="L43" s="103"/>
      <c r="M43" s="106"/>
      <c r="N43" s="27"/>
      <c r="O43" s="109"/>
      <c r="P43" s="116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8"/>
      <c r="AW43" s="125"/>
      <c r="AX43" s="126"/>
      <c r="AY43" s="126"/>
      <c r="AZ43" s="126"/>
      <c r="BA43" s="126"/>
      <c r="BB43" s="127"/>
      <c r="BC43" s="15"/>
      <c r="BD43" s="24"/>
      <c r="BE43" s="95"/>
      <c r="BF43" s="96"/>
      <c r="BG43" s="96"/>
      <c r="BH43" s="96"/>
      <c r="BI43" s="96"/>
      <c r="BJ43" s="102"/>
      <c r="BK43" s="27"/>
      <c r="BL43" s="103"/>
      <c r="BM43" s="106"/>
      <c r="BN43" s="27"/>
      <c r="BO43" s="103"/>
      <c r="BP43" s="106"/>
      <c r="BQ43" s="27"/>
      <c r="BR43" s="109"/>
      <c r="BS43" s="116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8"/>
      <c r="CZ43" s="125"/>
      <c r="DA43" s="126"/>
      <c r="DB43" s="126"/>
      <c r="DC43" s="126"/>
      <c r="DD43" s="126"/>
      <c r="DE43" s="127"/>
    </row>
    <row r="44" spans="2:109" ht="8.25" customHeight="1">
      <c r="B44" s="95">
        <v>13</v>
      </c>
      <c r="C44" s="96"/>
      <c r="D44" s="96"/>
      <c r="E44" s="96"/>
      <c r="F44" s="96"/>
      <c r="G44" s="97"/>
      <c r="H44" s="98"/>
      <c r="I44" s="99"/>
      <c r="J44" s="104"/>
      <c r="K44" s="98"/>
      <c r="L44" s="99"/>
      <c r="M44" s="104"/>
      <c r="N44" s="98"/>
      <c r="O44" s="107"/>
      <c r="P44" s="110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2"/>
      <c r="AW44" s="119"/>
      <c r="AX44" s="120"/>
      <c r="AY44" s="120"/>
      <c r="AZ44" s="120"/>
      <c r="BA44" s="120"/>
      <c r="BB44" s="121"/>
      <c r="BC44" s="15"/>
      <c r="BD44" s="24"/>
      <c r="BE44" s="95">
        <v>13</v>
      </c>
      <c r="BF44" s="96"/>
      <c r="BG44" s="96"/>
      <c r="BH44" s="96"/>
      <c r="BI44" s="96"/>
      <c r="BJ44" s="97"/>
      <c r="BK44" s="98"/>
      <c r="BL44" s="99"/>
      <c r="BM44" s="104"/>
      <c r="BN44" s="98"/>
      <c r="BO44" s="99"/>
      <c r="BP44" s="104"/>
      <c r="BQ44" s="98"/>
      <c r="BR44" s="107"/>
      <c r="BS44" s="110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2"/>
      <c r="CZ44" s="119"/>
      <c r="DA44" s="120"/>
      <c r="DB44" s="120"/>
      <c r="DC44" s="120"/>
      <c r="DD44" s="120"/>
      <c r="DE44" s="121"/>
    </row>
    <row r="45" spans="2:109" ht="8.25" customHeight="1">
      <c r="B45" s="95"/>
      <c r="C45" s="96"/>
      <c r="D45" s="96"/>
      <c r="E45" s="96"/>
      <c r="F45" s="96"/>
      <c r="G45" s="100"/>
      <c r="H45" s="26"/>
      <c r="I45" s="101"/>
      <c r="J45" s="105"/>
      <c r="K45" s="26"/>
      <c r="L45" s="101"/>
      <c r="M45" s="105"/>
      <c r="N45" s="26"/>
      <c r="O45" s="108"/>
      <c r="P45" s="113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5"/>
      <c r="AW45" s="122"/>
      <c r="AX45" s="123"/>
      <c r="AY45" s="123"/>
      <c r="AZ45" s="123"/>
      <c r="BA45" s="123"/>
      <c r="BB45" s="124"/>
      <c r="BC45" s="15"/>
      <c r="BD45" s="24"/>
      <c r="BE45" s="95"/>
      <c r="BF45" s="96"/>
      <c r="BG45" s="96"/>
      <c r="BH45" s="96"/>
      <c r="BI45" s="96"/>
      <c r="BJ45" s="100"/>
      <c r="BK45" s="26"/>
      <c r="BL45" s="101"/>
      <c r="BM45" s="105"/>
      <c r="BN45" s="26"/>
      <c r="BO45" s="101"/>
      <c r="BP45" s="105"/>
      <c r="BQ45" s="26"/>
      <c r="BR45" s="108"/>
      <c r="BS45" s="113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5"/>
      <c r="CZ45" s="122"/>
      <c r="DA45" s="123"/>
      <c r="DB45" s="123"/>
      <c r="DC45" s="123"/>
      <c r="DD45" s="123"/>
      <c r="DE45" s="124"/>
    </row>
    <row r="46" spans="2:109" ht="8.25" customHeight="1">
      <c r="B46" s="95"/>
      <c r="C46" s="96"/>
      <c r="D46" s="96"/>
      <c r="E46" s="96"/>
      <c r="F46" s="96"/>
      <c r="G46" s="102"/>
      <c r="H46" s="27"/>
      <c r="I46" s="103"/>
      <c r="J46" s="106"/>
      <c r="K46" s="27"/>
      <c r="L46" s="103"/>
      <c r="M46" s="106"/>
      <c r="N46" s="27"/>
      <c r="O46" s="109"/>
      <c r="P46" s="116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8"/>
      <c r="AW46" s="125"/>
      <c r="AX46" s="126"/>
      <c r="AY46" s="126"/>
      <c r="AZ46" s="126"/>
      <c r="BA46" s="126"/>
      <c r="BB46" s="127"/>
      <c r="BC46" s="15"/>
      <c r="BD46" s="24"/>
      <c r="BE46" s="95"/>
      <c r="BF46" s="96"/>
      <c r="BG46" s="96"/>
      <c r="BH46" s="96"/>
      <c r="BI46" s="96"/>
      <c r="BJ46" s="102"/>
      <c r="BK46" s="27"/>
      <c r="BL46" s="103"/>
      <c r="BM46" s="106"/>
      <c r="BN46" s="27"/>
      <c r="BO46" s="103"/>
      <c r="BP46" s="106"/>
      <c r="BQ46" s="27"/>
      <c r="BR46" s="109"/>
      <c r="BS46" s="116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8"/>
      <c r="CZ46" s="125"/>
      <c r="DA46" s="126"/>
      <c r="DB46" s="126"/>
      <c r="DC46" s="126"/>
      <c r="DD46" s="126"/>
      <c r="DE46" s="127"/>
    </row>
    <row r="47" spans="2:109" ht="8.25" customHeight="1">
      <c r="B47" s="95">
        <v>14</v>
      </c>
      <c r="C47" s="96"/>
      <c r="D47" s="96"/>
      <c r="E47" s="96"/>
      <c r="F47" s="96"/>
      <c r="G47" s="97"/>
      <c r="H47" s="98"/>
      <c r="I47" s="99"/>
      <c r="J47" s="104"/>
      <c r="K47" s="98"/>
      <c r="L47" s="99"/>
      <c r="M47" s="104"/>
      <c r="N47" s="98"/>
      <c r="O47" s="107"/>
      <c r="P47" s="11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2"/>
      <c r="AW47" s="119"/>
      <c r="AX47" s="120"/>
      <c r="AY47" s="120"/>
      <c r="AZ47" s="120"/>
      <c r="BA47" s="120"/>
      <c r="BB47" s="121"/>
      <c r="BC47" s="15"/>
      <c r="BD47" s="24"/>
      <c r="BE47" s="95">
        <v>14</v>
      </c>
      <c r="BF47" s="96"/>
      <c r="BG47" s="96"/>
      <c r="BH47" s="96"/>
      <c r="BI47" s="96"/>
      <c r="BJ47" s="97"/>
      <c r="BK47" s="98"/>
      <c r="BL47" s="99"/>
      <c r="BM47" s="104"/>
      <c r="BN47" s="98"/>
      <c r="BO47" s="99"/>
      <c r="BP47" s="104"/>
      <c r="BQ47" s="98"/>
      <c r="BR47" s="107"/>
      <c r="BS47" s="110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2"/>
      <c r="CZ47" s="119"/>
      <c r="DA47" s="120"/>
      <c r="DB47" s="120"/>
      <c r="DC47" s="120"/>
      <c r="DD47" s="120"/>
      <c r="DE47" s="121"/>
    </row>
    <row r="48" spans="2:109" ht="8.25" customHeight="1">
      <c r="B48" s="95"/>
      <c r="C48" s="96"/>
      <c r="D48" s="96"/>
      <c r="E48" s="96"/>
      <c r="F48" s="96"/>
      <c r="G48" s="100"/>
      <c r="H48" s="26"/>
      <c r="I48" s="101"/>
      <c r="J48" s="105"/>
      <c r="K48" s="26"/>
      <c r="L48" s="101"/>
      <c r="M48" s="105"/>
      <c r="N48" s="26"/>
      <c r="O48" s="108"/>
      <c r="P48" s="113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5"/>
      <c r="AW48" s="122"/>
      <c r="AX48" s="123"/>
      <c r="AY48" s="123"/>
      <c r="AZ48" s="123"/>
      <c r="BA48" s="123"/>
      <c r="BB48" s="124"/>
      <c r="BC48" s="15"/>
      <c r="BD48" s="24"/>
      <c r="BE48" s="95"/>
      <c r="BF48" s="96"/>
      <c r="BG48" s="96"/>
      <c r="BH48" s="96"/>
      <c r="BI48" s="96"/>
      <c r="BJ48" s="100"/>
      <c r="BK48" s="26"/>
      <c r="BL48" s="101"/>
      <c r="BM48" s="105"/>
      <c r="BN48" s="26"/>
      <c r="BO48" s="101"/>
      <c r="BP48" s="105"/>
      <c r="BQ48" s="26"/>
      <c r="BR48" s="108"/>
      <c r="BS48" s="113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5"/>
      <c r="CZ48" s="122"/>
      <c r="DA48" s="123"/>
      <c r="DB48" s="123"/>
      <c r="DC48" s="123"/>
      <c r="DD48" s="123"/>
      <c r="DE48" s="124"/>
    </row>
    <row r="49" spans="2:110" ht="8.25" customHeight="1">
      <c r="B49" s="95"/>
      <c r="C49" s="96"/>
      <c r="D49" s="96"/>
      <c r="E49" s="96"/>
      <c r="F49" s="96"/>
      <c r="G49" s="102"/>
      <c r="H49" s="27"/>
      <c r="I49" s="103"/>
      <c r="J49" s="106"/>
      <c r="K49" s="27"/>
      <c r="L49" s="103"/>
      <c r="M49" s="106"/>
      <c r="N49" s="27"/>
      <c r="O49" s="109"/>
      <c r="P49" s="116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8"/>
      <c r="AW49" s="125"/>
      <c r="AX49" s="126"/>
      <c r="AY49" s="126"/>
      <c r="AZ49" s="126"/>
      <c r="BA49" s="126"/>
      <c r="BB49" s="127"/>
      <c r="BC49" s="15"/>
      <c r="BD49" s="24"/>
      <c r="BE49" s="95"/>
      <c r="BF49" s="96"/>
      <c r="BG49" s="96"/>
      <c r="BH49" s="96"/>
      <c r="BI49" s="96"/>
      <c r="BJ49" s="102"/>
      <c r="BK49" s="27"/>
      <c r="BL49" s="103"/>
      <c r="BM49" s="106"/>
      <c r="BN49" s="27"/>
      <c r="BO49" s="103"/>
      <c r="BP49" s="106"/>
      <c r="BQ49" s="27"/>
      <c r="BR49" s="109"/>
      <c r="BS49" s="116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8"/>
      <c r="CZ49" s="125"/>
      <c r="DA49" s="126"/>
      <c r="DB49" s="126"/>
      <c r="DC49" s="126"/>
      <c r="DD49" s="126"/>
      <c r="DE49" s="127"/>
    </row>
    <row r="50" spans="2:110" ht="8.25" customHeight="1">
      <c r="B50" s="95">
        <v>15</v>
      </c>
      <c r="C50" s="96"/>
      <c r="D50" s="96"/>
      <c r="E50" s="96"/>
      <c r="F50" s="96"/>
      <c r="G50" s="97"/>
      <c r="H50" s="98"/>
      <c r="I50" s="99"/>
      <c r="J50" s="104"/>
      <c r="K50" s="98"/>
      <c r="L50" s="99"/>
      <c r="M50" s="104"/>
      <c r="N50" s="98"/>
      <c r="O50" s="107"/>
      <c r="P50" s="11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2"/>
      <c r="AW50" s="119"/>
      <c r="AX50" s="120"/>
      <c r="AY50" s="120"/>
      <c r="AZ50" s="120"/>
      <c r="BA50" s="120"/>
      <c r="BB50" s="121"/>
      <c r="BC50" s="15"/>
      <c r="BD50" s="24"/>
      <c r="BE50" s="95">
        <v>15</v>
      </c>
      <c r="BF50" s="96"/>
      <c r="BG50" s="96"/>
      <c r="BH50" s="96"/>
      <c r="BI50" s="96"/>
      <c r="BJ50" s="97"/>
      <c r="BK50" s="98"/>
      <c r="BL50" s="99"/>
      <c r="BM50" s="104"/>
      <c r="BN50" s="98"/>
      <c r="BO50" s="99"/>
      <c r="BP50" s="104"/>
      <c r="BQ50" s="98"/>
      <c r="BR50" s="107"/>
      <c r="BS50" s="110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2"/>
      <c r="CZ50" s="119"/>
      <c r="DA50" s="120"/>
      <c r="DB50" s="120"/>
      <c r="DC50" s="120"/>
      <c r="DD50" s="120"/>
      <c r="DE50" s="121"/>
    </row>
    <row r="51" spans="2:110" ht="8.25" customHeight="1">
      <c r="B51" s="95"/>
      <c r="C51" s="96"/>
      <c r="D51" s="96"/>
      <c r="E51" s="96"/>
      <c r="F51" s="96"/>
      <c r="G51" s="100"/>
      <c r="H51" s="26"/>
      <c r="I51" s="101"/>
      <c r="J51" s="105"/>
      <c r="K51" s="26"/>
      <c r="L51" s="101"/>
      <c r="M51" s="105"/>
      <c r="N51" s="26"/>
      <c r="O51" s="108"/>
      <c r="P51" s="113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5"/>
      <c r="AW51" s="122"/>
      <c r="AX51" s="123"/>
      <c r="AY51" s="123"/>
      <c r="AZ51" s="123"/>
      <c r="BA51" s="123"/>
      <c r="BB51" s="124"/>
      <c r="BC51" s="15"/>
      <c r="BD51" s="24"/>
      <c r="BE51" s="95"/>
      <c r="BF51" s="96"/>
      <c r="BG51" s="96"/>
      <c r="BH51" s="96"/>
      <c r="BI51" s="96"/>
      <c r="BJ51" s="100"/>
      <c r="BK51" s="26"/>
      <c r="BL51" s="101"/>
      <c r="BM51" s="105"/>
      <c r="BN51" s="26"/>
      <c r="BO51" s="101"/>
      <c r="BP51" s="105"/>
      <c r="BQ51" s="26"/>
      <c r="BR51" s="108"/>
      <c r="BS51" s="113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5"/>
      <c r="CZ51" s="122"/>
      <c r="DA51" s="123"/>
      <c r="DB51" s="123"/>
      <c r="DC51" s="123"/>
      <c r="DD51" s="123"/>
      <c r="DE51" s="124"/>
    </row>
    <row r="52" spans="2:110" ht="8.25" customHeight="1" thickBot="1">
      <c r="B52" s="163"/>
      <c r="C52" s="164"/>
      <c r="D52" s="164"/>
      <c r="E52" s="164"/>
      <c r="F52" s="164"/>
      <c r="G52" s="137"/>
      <c r="H52" s="138"/>
      <c r="I52" s="139"/>
      <c r="J52" s="140"/>
      <c r="K52" s="138"/>
      <c r="L52" s="139"/>
      <c r="M52" s="140"/>
      <c r="N52" s="138"/>
      <c r="O52" s="141"/>
      <c r="P52" s="142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4"/>
      <c r="AW52" s="145"/>
      <c r="AX52" s="146"/>
      <c r="AY52" s="146"/>
      <c r="AZ52" s="146"/>
      <c r="BA52" s="146"/>
      <c r="BB52" s="147"/>
      <c r="BC52" s="15"/>
      <c r="BD52" s="24"/>
      <c r="BE52" s="163"/>
      <c r="BF52" s="164"/>
      <c r="BG52" s="164"/>
      <c r="BH52" s="164"/>
      <c r="BI52" s="164"/>
      <c r="BJ52" s="137"/>
      <c r="BK52" s="138"/>
      <c r="BL52" s="139"/>
      <c r="BM52" s="140"/>
      <c r="BN52" s="138"/>
      <c r="BO52" s="139"/>
      <c r="BP52" s="140"/>
      <c r="BQ52" s="138"/>
      <c r="BR52" s="141"/>
      <c r="BS52" s="142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4"/>
      <c r="CZ52" s="145"/>
      <c r="DA52" s="146"/>
      <c r="DB52" s="146"/>
      <c r="DC52" s="146"/>
      <c r="DD52" s="146"/>
      <c r="DE52" s="147"/>
    </row>
    <row r="53" spans="2:110" ht="8.25" customHeight="1" thickTop="1">
      <c r="B53" s="148" t="s">
        <v>38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52"/>
      <c r="W53" s="153"/>
      <c r="X53" s="154"/>
      <c r="Y53" s="155"/>
      <c r="Z53" s="153"/>
      <c r="AA53" s="154"/>
      <c r="AB53" s="155"/>
      <c r="AC53" s="153"/>
      <c r="AD53" s="156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"/>
      <c r="BD53" s="24"/>
      <c r="BE53" s="148" t="s">
        <v>38</v>
      </c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52"/>
      <c r="BZ53" s="153"/>
      <c r="CA53" s="154"/>
      <c r="CB53" s="155"/>
      <c r="CC53" s="153"/>
      <c r="CD53" s="154"/>
      <c r="CE53" s="155"/>
      <c r="CF53" s="153"/>
      <c r="CG53" s="156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8"/>
    </row>
    <row r="54" spans="2:110" ht="8.25" customHeight="1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00"/>
      <c r="W54" s="26"/>
      <c r="X54" s="101"/>
      <c r="Y54" s="105"/>
      <c r="Z54" s="26"/>
      <c r="AA54" s="101"/>
      <c r="AB54" s="105"/>
      <c r="AC54" s="26"/>
      <c r="AD54" s="108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5"/>
      <c r="BD54" s="24"/>
      <c r="BE54" s="150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00"/>
      <c r="BZ54" s="26"/>
      <c r="CA54" s="101"/>
      <c r="CB54" s="105"/>
      <c r="CC54" s="26"/>
      <c r="CD54" s="101"/>
      <c r="CE54" s="105"/>
      <c r="CF54" s="26"/>
      <c r="CG54" s="108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8"/>
    </row>
    <row r="55" spans="2:110" ht="8.25" customHeight="1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02"/>
      <c r="W55" s="27"/>
      <c r="X55" s="103"/>
      <c r="Y55" s="106"/>
      <c r="Z55" s="27"/>
      <c r="AA55" s="103"/>
      <c r="AB55" s="106"/>
      <c r="AC55" s="27"/>
      <c r="AD55" s="109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5"/>
      <c r="BD55" s="24"/>
      <c r="BE55" s="150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02"/>
      <c r="BZ55" s="27"/>
      <c r="CA55" s="103"/>
      <c r="CB55" s="106"/>
      <c r="CC55" s="27"/>
      <c r="CD55" s="103"/>
      <c r="CE55" s="106"/>
      <c r="CF55" s="27"/>
      <c r="CG55" s="109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8"/>
    </row>
    <row r="56" spans="2:110" ht="8.25" customHeight="1">
      <c r="B56" s="150" t="s">
        <v>39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97"/>
      <c r="W56" s="98"/>
      <c r="X56" s="99"/>
      <c r="Y56" s="104"/>
      <c r="Z56" s="98"/>
      <c r="AA56" s="99"/>
      <c r="AB56" s="104"/>
      <c r="AC56" s="98"/>
      <c r="AD56" s="107"/>
      <c r="AE56" s="110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5"/>
      <c r="BD56" s="24"/>
      <c r="BE56" s="150" t="s">
        <v>39</v>
      </c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97"/>
      <c r="BZ56" s="98"/>
      <c r="CA56" s="99"/>
      <c r="CB56" s="104"/>
      <c r="CC56" s="98"/>
      <c r="CD56" s="99"/>
      <c r="CE56" s="104"/>
      <c r="CF56" s="98"/>
      <c r="CG56" s="107"/>
      <c r="CH56" s="110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8"/>
    </row>
    <row r="57" spans="2:110" ht="8.25" customHeight="1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00"/>
      <c r="W57" s="26"/>
      <c r="X57" s="101"/>
      <c r="Y57" s="105"/>
      <c r="Z57" s="26"/>
      <c r="AA57" s="101"/>
      <c r="AB57" s="105"/>
      <c r="AC57" s="26"/>
      <c r="AD57" s="108"/>
      <c r="AE57" s="113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5"/>
      <c r="BD57" s="24"/>
      <c r="BE57" s="150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00"/>
      <c r="BZ57" s="26"/>
      <c r="CA57" s="101"/>
      <c r="CB57" s="105"/>
      <c r="CC57" s="26"/>
      <c r="CD57" s="101"/>
      <c r="CE57" s="105"/>
      <c r="CF57" s="26"/>
      <c r="CG57" s="108"/>
      <c r="CH57" s="113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8"/>
    </row>
    <row r="58" spans="2:110" ht="8.25" customHeight="1" thickBot="1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37"/>
      <c r="W58" s="138"/>
      <c r="X58" s="139"/>
      <c r="Y58" s="140"/>
      <c r="Z58" s="138"/>
      <c r="AA58" s="139"/>
      <c r="AB58" s="140"/>
      <c r="AC58" s="138"/>
      <c r="AD58" s="141"/>
      <c r="AE58" s="142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5"/>
      <c r="BD58" s="24"/>
      <c r="BE58" s="165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37"/>
      <c r="BZ58" s="138"/>
      <c r="CA58" s="139"/>
      <c r="CB58" s="140"/>
      <c r="CC58" s="138"/>
      <c r="CD58" s="139"/>
      <c r="CE58" s="140"/>
      <c r="CF58" s="138"/>
      <c r="CG58" s="141"/>
      <c r="CH58" s="142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8"/>
    </row>
    <row r="59" spans="2:110" ht="21.75" customHeight="1" thickTop="1">
      <c r="B59" s="9"/>
      <c r="C59" s="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0"/>
      <c r="BD59" s="10"/>
      <c r="BE59" s="9"/>
      <c r="BF59" s="9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</row>
    <row r="60" spans="2:110" ht="30.75" customHeight="1" thickBot="1">
      <c r="B60" s="13" t="s">
        <v>107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0"/>
      <c r="BD60" s="10"/>
      <c r="BE60" s="13" t="s">
        <v>107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</row>
    <row r="61" spans="2:110" ht="8.25" customHeight="1" thickTop="1">
      <c r="B61" s="75" t="s">
        <v>31</v>
      </c>
      <c r="C61" s="76"/>
      <c r="D61" s="76"/>
      <c r="E61" s="76"/>
      <c r="F61" s="77"/>
      <c r="G61" s="84" t="s">
        <v>32</v>
      </c>
      <c r="H61" s="85"/>
      <c r="I61" s="85"/>
      <c r="J61" s="85"/>
      <c r="K61" s="85"/>
      <c r="L61" s="85"/>
      <c r="M61" s="85"/>
      <c r="N61" s="85"/>
      <c r="O61" s="86"/>
      <c r="P61" s="76" t="s">
        <v>33</v>
      </c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5" t="s">
        <v>31</v>
      </c>
      <c r="AX61" s="76"/>
      <c r="AY61" s="76"/>
      <c r="AZ61" s="76"/>
      <c r="BA61" s="76"/>
      <c r="BB61" s="90"/>
      <c r="BC61" s="15"/>
      <c r="BD61" s="24"/>
      <c r="BE61" s="75" t="s">
        <v>31</v>
      </c>
      <c r="BF61" s="76"/>
      <c r="BG61" s="76"/>
      <c r="BH61" s="76"/>
      <c r="BI61" s="77"/>
      <c r="BJ61" s="84" t="s">
        <v>32</v>
      </c>
      <c r="BK61" s="85"/>
      <c r="BL61" s="85"/>
      <c r="BM61" s="85"/>
      <c r="BN61" s="85"/>
      <c r="BO61" s="85"/>
      <c r="BP61" s="85"/>
      <c r="BQ61" s="85"/>
      <c r="BR61" s="86"/>
      <c r="BS61" s="76" t="s">
        <v>33</v>
      </c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5" t="s">
        <v>31</v>
      </c>
      <c r="DA61" s="76"/>
      <c r="DB61" s="76"/>
      <c r="DC61" s="76"/>
      <c r="DD61" s="76"/>
      <c r="DE61" s="90"/>
    </row>
    <row r="62" spans="2:110" ht="8.25" customHeight="1">
      <c r="B62" s="78"/>
      <c r="C62" s="79"/>
      <c r="D62" s="79"/>
      <c r="E62" s="79"/>
      <c r="F62" s="80"/>
      <c r="G62" s="87"/>
      <c r="H62" s="88"/>
      <c r="I62" s="88"/>
      <c r="J62" s="88"/>
      <c r="K62" s="88"/>
      <c r="L62" s="88"/>
      <c r="M62" s="88"/>
      <c r="N62" s="88"/>
      <c r="O62" s="8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8"/>
      <c r="AX62" s="79"/>
      <c r="AY62" s="79"/>
      <c r="AZ62" s="79"/>
      <c r="BA62" s="79"/>
      <c r="BB62" s="91"/>
      <c r="BC62" s="15"/>
      <c r="BD62" s="24"/>
      <c r="BE62" s="78"/>
      <c r="BF62" s="79"/>
      <c r="BG62" s="79"/>
      <c r="BH62" s="79"/>
      <c r="BI62" s="80"/>
      <c r="BJ62" s="87"/>
      <c r="BK62" s="88"/>
      <c r="BL62" s="88"/>
      <c r="BM62" s="88"/>
      <c r="BN62" s="88"/>
      <c r="BO62" s="88"/>
      <c r="BP62" s="88"/>
      <c r="BQ62" s="88"/>
      <c r="BR62" s="8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8"/>
      <c r="DA62" s="79"/>
      <c r="DB62" s="79"/>
      <c r="DC62" s="79"/>
      <c r="DD62" s="79"/>
      <c r="DE62" s="91"/>
    </row>
    <row r="63" spans="2:110" ht="8.25" customHeight="1">
      <c r="B63" s="78"/>
      <c r="C63" s="79"/>
      <c r="D63" s="79"/>
      <c r="E63" s="79"/>
      <c r="F63" s="80"/>
      <c r="G63" s="70" t="s">
        <v>36</v>
      </c>
      <c r="H63" s="10"/>
      <c r="I63" s="10"/>
      <c r="J63" s="10"/>
      <c r="K63" s="10"/>
      <c r="L63" s="10"/>
      <c r="M63" s="10"/>
      <c r="N63" s="10"/>
      <c r="O63" s="71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8"/>
      <c r="AX63" s="79"/>
      <c r="AY63" s="79"/>
      <c r="AZ63" s="79"/>
      <c r="BA63" s="79"/>
      <c r="BB63" s="91"/>
      <c r="BC63" s="15"/>
      <c r="BD63" s="24"/>
      <c r="BE63" s="78"/>
      <c r="BF63" s="79"/>
      <c r="BG63" s="79"/>
      <c r="BH63" s="79"/>
      <c r="BI63" s="80"/>
      <c r="BJ63" s="70" t="s">
        <v>36</v>
      </c>
      <c r="BK63" s="10"/>
      <c r="BL63" s="10"/>
      <c r="BM63" s="10"/>
      <c r="BN63" s="10"/>
      <c r="BO63" s="10"/>
      <c r="BP63" s="10"/>
      <c r="BQ63" s="10"/>
      <c r="BR63" s="71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8"/>
      <c r="DA63" s="79"/>
      <c r="DB63" s="79"/>
      <c r="DC63" s="79"/>
      <c r="DD63" s="79"/>
      <c r="DE63" s="91"/>
    </row>
    <row r="64" spans="2:110" ht="8.25" customHeight="1">
      <c r="B64" s="81"/>
      <c r="C64" s="82"/>
      <c r="D64" s="82"/>
      <c r="E64" s="82"/>
      <c r="F64" s="83"/>
      <c r="G64" s="72"/>
      <c r="H64" s="73"/>
      <c r="I64" s="73"/>
      <c r="J64" s="73"/>
      <c r="K64" s="73"/>
      <c r="L64" s="73"/>
      <c r="M64" s="73"/>
      <c r="N64" s="73"/>
      <c r="O64" s="74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8"/>
      <c r="AX64" s="79"/>
      <c r="AY64" s="79"/>
      <c r="AZ64" s="79"/>
      <c r="BA64" s="79"/>
      <c r="BB64" s="91"/>
      <c r="BC64" s="15"/>
      <c r="BD64" s="24"/>
      <c r="BE64" s="81"/>
      <c r="BF64" s="82"/>
      <c r="BG64" s="82"/>
      <c r="BH64" s="82"/>
      <c r="BI64" s="83"/>
      <c r="BJ64" s="72"/>
      <c r="BK64" s="73"/>
      <c r="BL64" s="73"/>
      <c r="BM64" s="73"/>
      <c r="BN64" s="73"/>
      <c r="BO64" s="73"/>
      <c r="BP64" s="73"/>
      <c r="BQ64" s="73"/>
      <c r="BR64" s="74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8"/>
      <c r="DA64" s="79"/>
      <c r="DB64" s="79"/>
      <c r="DC64" s="79"/>
      <c r="DD64" s="79"/>
      <c r="DE64" s="91"/>
    </row>
    <row r="65" spans="2:109" ht="8.25" customHeight="1">
      <c r="B65" s="95">
        <v>1</v>
      </c>
      <c r="C65" s="96"/>
      <c r="D65" s="96"/>
      <c r="E65" s="96"/>
      <c r="F65" s="96"/>
      <c r="G65" s="128"/>
      <c r="H65" s="128"/>
      <c r="I65" s="129"/>
      <c r="J65" s="130"/>
      <c r="K65" s="128"/>
      <c r="L65" s="129"/>
      <c r="M65" s="131"/>
      <c r="N65" s="128"/>
      <c r="O65" s="128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3"/>
      <c r="AW65" s="134"/>
      <c r="AX65" s="135"/>
      <c r="AY65" s="135"/>
      <c r="AZ65" s="135"/>
      <c r="BA65" s="135"/>
      <c r="BB65" s="136"/>
      <c r="BC65" s="15"/>
      <c r="BD65" s="24"/>
      <c r="BE65" s="95">
        <v>1</v>
      </c>
      <c r="BF65" s="96"/>
      <c r="BG65" s="96"/>
      <c r="BH65" s="96"/>
      <c r="BI65" s="96"/>
      <c r="BJ65" s="128"/>
      <c r="BK65" s="128"/>
      <c r="BL65" s="129"/>
      <c r="BM65" s="130"/>
      <c r="BN65" s="128"/>
      <c r="BO65" s="129"/>
      <c r="BP65" s="131"/>
      <c r="BQ65" s="128"/>
      <c r="BR65" s="128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3"/>
      <c r="CZ65" s="134"/>
      <c r="DA65" s="135"/>
      <c r="DB65" s="135"/>
      <c r="DC65" s="135"/>
      <c r="DD65" s="135"/>
      <c r="DE65" s="136"/>
    </row>
    <row r="66" spans="2:109" ht="8.25" customHeight="1">
      <c r="B66" s="95"/>
      <c r="C66" s="96"/>
      <c r="D66" s="96"/>
      <c r="E66" s="96"/>
      <c r="F66" s="96"/>
      <c r="G66" s="128"/>
      <c r="H66" s="128"/>
      <c r="I66" s="129"/>
      <c r="J66" s="130"/>
      <c r="K66" s="128"/>
      <c r="L66" s="129"/>
      <c r="M66" s="131"/>
      <c r="N66" s="128"/>
      <c r="O66" s="128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3"/>
      <c r="AW66" s="134"/>
      <c r="AX66" s="135"/>
      <c r="AY66" s="135"/>
      <c r="AZ66" s="135"/>
      <c r="BA66" s="135"/>
      <c r="BB66" s="136"/>
      <c r="BC66" s="15"/>
      <c r="BD66" s="24"/>
      <c r="BE66" s="95"/>
      <c r="BF66" s="96"/>
      <c r="BG66" s="96"/>
      <c r="BH66" s="96"/>
      <c r="BI66" s="96"/>
      <c r="BJ66" s="128"/>
      <c r="BK66" s="128"/>
      <c r="BL66" s="129"/>
      <c r="BM66" s="130"/>
      <c r="BN66" s="128"/>
      <c r="BO66" s="129"/>
      <c r="BP66" s="131"/>
      <c r="BQ66" s="128"/>
      <c r="BR66" s="128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3"/>
      <c r="CZ66" s="134"/>
      <c r="DA66" s="135"/>
      <c r="DB66" s="135"/>
      <c r="DC66" s="135"/>
      <c r="DD66" s="135"/>
      <c r="DE66" s="136"/>
    </row>
    <row r="67" spans="2:109" ht="8.25" customHeight="1">
      <c r="B67" s="95"/>
      <c r="C67" s="96"/>
      <c r="D67" s="96"/>
      <c r="E67" s="96"/>
      <c r="F67" s="96"/>
      <c r="G67" s="128"/>
      <c r="H67" s="128"/>
      <c r="I67" s="129"/>
      <c r="J67" s="130"/>
      <c r="K67" s="128"/>
      <c r="L67" s="129"/>
      <c r="M67" s="131"/>
      <c r="N67" s="128"/>
      <c r="O67" s="128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3"/>
      <c r="AW67" s="134"/>
      <c r="AX67" s="135"/>
      <c r="AY67" s="135"/>
      <c r="AZ67" s="135"/>
      <c r="BA67" s="135"/>
      <c r="BB67" s="136"/>
      <c r="BC67" s="15"/>
      <c r="BD67" s="24"/>
      <c r="BE67" s="95"/>
      <c r="BF67" s="96"/>
      <c r="BG67" s="96"/>
      <c r="BH67" s="96"/>
      <c r="BI67" s="96"/>
      <c r="BJ67" s="128"/>
      <c r="BK67" s="128"/>
      <c r="BL67" s="129"/>
      <c r="BM67" s="130"/>
      <c r="BN67" s="128"/>
      <c r="BO67" s="129"/>
      <c r="BP67" s="131"/>
      <c r="BQ67" s="128"/>
      <c r="BR67" s="128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3"/>
      <c r="CZ67" s="134"/>
      <c r="DA67" s="135"/>
      <c r="DB67" s="135"/>
      <c r="DC67" s="135"/>
      <c r="DD67" s="135"/>
      <c r="DE67" s="136"/>
    </row>
    <row r="68" spans="2:109" ht="8.25" customHeight="1">
      <c r="B68" s="95">
        <v>2</v>
      </c>
      <c r="C68" s="96"/>
      <c r="D68" s="96"/>
      <c r="E68" s="96"/>
      <c r="F68" s="96"/>
      <c r="G68" s="97"/>
      <c r="H68" s="98"/>
      <c r="I68" s="99"/>
      <c r="J68" s="104"/>
      <c r="K68" s="98"/>
      <c r="L68" s="99"/>
      <c r="M68" s="104"/>
      <c r="N68" s="98"/>
      <c r="O68" s="107"/>
      <c r="P68" s="110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2"/>
      <c r="AW68" s="119"/>
      <c r="AX68" s="120"/>
      <c r="AY68" s="120"/>
      <c r="AZ68" s="120"/>
      <c r="BA68" s="120"/>
      <c r="BB68" s="121"/>
      <c r="BC68" s="15"/>
      <c r="BD68" s="24"/>
      <c r="BE68" s="95">
        <v>2</v>
      </c>
      <c r="BF68" s="96"/>
      <c r="BG68" s="96"/>
      <c r="BH68" s="96"/>
      <c r="BI68" s="96"/>
      <c r="BJ68" s="97"/>
      <c r="BK68" s="98"/>
      <c r="BL68" s="99"/>
      <c r="BM68" s="104"/>
      <c r="BN68" s="98"/>
      <c r="BO68" s="99"/>
      <c r="BP68" s="104"/>
      <c r="BQ68" s="98"/>
      <c r="BR68" s="107"/>
      <c r="BS68" s="110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2"/>
      <c r="CZ68" s="119"/>
      <c r="DA68" s="120"/>
      <c r="DB68" s="120"/>
      <c r="DC68" s="120"/>
      <c r="DD68" s="120"/>
      <c r="DE68" s="121"/>
    </row>
    <row r="69" spans="2:109" ht="8.25" customHeight="1">
      <c r="B69" s="95"/>
      <c r="C69" s="96"/>
      <c r="D69" s="96"/>
      <c r="E69" s="96"/>
      <c r="F69" s="96"/>
      <c r="G69" s="100"/>
      <c r="H69" s="26"/>
      <c r="I69" s="101"/>
      <c r="J69" s="105"/>
      <c r="K69" s="26"/>
      <c r="L69" s="101"/>
      <c r="M69" s="105"/>
      <c r="N69" s="26"/>
      <c r="O69" s="108"/>
      <c r="P69" s="113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5"/>
      <c r="AW69" s="122"/>
      <c r="AX69" s="123"/>
      <c r="AY69" s="123"/>
      <c r="AZ69" s="123"/>
      <c r="BA69" s="123"/>
      <c r="BB69" s="124"/>
      <c r="BC69" s="15"/>
      <c r="BD69" s="24"/>
      <c r="BE69" s="95"/>
      <c r="BF69" s="96"/>
      <c r="BG69" s="96"/>
      <c r="BH69" s="96"/>
      <c r="BI69" s="96"/>
      <c r="BJ69" s="100"/>
      <c r="BK69" s="26"/>
      <c r="BL69" s="101"/>
      <c r="BM69" s="105"/>
      <c r="BN69" s="26"/>
      <c r="BO69" s="101"/>
      <c r="BP69" s="105"/>
      <c r="BQ69" s="26"/>
      <c r="BR69" s="108"/>
      <c r="BS69" s="113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5"/>
      <c r="CZ69" s="122"/>
      <c r="DA69" s="123"/>
      <c r="DB69" s="123"/>
      <c r="DC69" s="123"/>
      <c r="DD69" s="123"/>
      <c r="DE69" s="124"/>
    </row>
    <row r="70" spans="2:109" ht="8.25" customHeight="1">
      <c r="B70" s="95"/>
      <c r="C70" s="96"/>
      <c r="D70" s="96"/>
      <c r="E70" s="96"/>
      <c r="F70" s="96"/>
      <c r="G70" s="102"/>
      <c r="H70" s="27"/>
      <c r="I70" s="103"/>
      <c r="J70" s="106"/>
      <c r="K70" s="27"/>
      <c r="L70" s="103"/>
      <c r="M70" s="106"/>
      <c r="N70" s="27"/>
      <c r="O70" s="109"/>
      <c r="P70" s="116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8"/>
      <c r="AW70" s="125"/>
      <c r="AX70" s="126"/>
      <c r="AY70" s="126"/>
      <c r="AZ70" s="126"/>
      <c r="BA70" s="126"/>
      <c r="BB70" s="127"/>
      <c r="BC70" s="15"/>
      <c r="BD70" s="24"/>
      <c r="BE70" s="95"/>
      <c r="BF70" s="96"/>
      <c r="BG70" s="96"/>
      <c r="BH70" s="96"/>
      <c r="BI70" s="96"/>
      <c r="BJ70" s="102"/>
      <c r="BK70" s="27"/>
      <c r="BL70" s="103"/>
      <c r="BM70" s="106"/>
      <c r="BN70" s="27"/>
      <c r="BO70" s="103"/>
      <c r="BP70" s="106"/>
      <c r="BQ70" s="27"/>
      <c r="BR70" s="109"/>
      <c r="BS70" s="116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8"/>
      <c r="CZ70" s="125"/>
      <c r="DA70" s="126"/>
      <c r="DB70" s="126"/>
      <c r="DC70" s="126"/>
      <c r="DD70" s="126"/>
      <c r="DE70" s="127"/>
    </row>
    <row r="71" spans="2:109" ht="8.25" customHeight="1">
      <c r="B71" s="95">
        <v>3</v>
      </c>
      <c r="C71" s="96"/>
      <c r="D71" s="96"/>
      <c r="E71" s="96"/>
      <c r="F71" s="96"/>
      <c r="G71" s="97"/>
      <c r="H71" s="98"/>
      <c r="I71" s="99"/>
      <c r="J71" s="104"/>
      <c r="K71" s="98"/>
      <c r="L71" s="99"/>
      <c r="M71" s="104"/>
      <c r="N71" s="98"/>
      <c r="O71" s="107"/>
      <c r="P71" s="110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2"/>
      <c r="AW71" s="119"/>
      <c r="AX71" s="120"/>
      <c r="AY71" s="120"/>
      <c r="AZ71" s="120"/>
      <c r="BA71" s="120"/>
      <c r="BB71" s="121"/>
      <c r="BC71" s="15"/>
      <c r="BD71" s="24"/>
      <c r="BE71" s="95">
        <v>3</v>
      </c>
      <c r="BF71" s="96"/>
      <c r="BG71" s="96"/>
      <c r="BH71" s="96"/>
      <c r="BI71" s="96"/>
      <c r="BJ71" s="97"/>
      <c r="BK71" s="98"/>
      <c r="BL71" s="99"/>
      <c r="BM71" s="104"/>
      <c r="BN71" s="98"/>
      <c r="BO71" s="99"/>
      <c r="BP71" s="104"/>
      <c r="BQ71" s="98"/>
      <c r="BR71" s="107"/>
      <c r="BS71" s="110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2"/>
      <c r="CZ71" s="119"/>
      <c r="DA71" s="120"/>
      <c r="DB71" s="120"/>
      <c r="DC71" s="120"/>
      <c r="DD71" s="120"/>
      <c r="DE71" s="121"/>
    </row>
    <row r="72" spans="2:109" ht="8.25" customHeight="1">
      <c r="B72" s="95"/>
      <c r="C72" s="96"/>
      <c r="D72" s="96"/>
      <c r="E72" s="96"/>
      <c r="F72" s="96"/>
      <c r="G72" s="100"/>
      <c r="H72" s="26"/>
      <c r="I72" s="101"/>
      <c r="J72" s="105"/>
      <c r="K72" s="26"/>
      <c r="L72" s="101"/>
      <c r="M72" s="105"/>
      <c r="N72" s="26"/>
      <c r="O72" s="108"/>
      <c r="P72" s="113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5"/>
      <c r="AW72" s="122"/>
      <c r="AX72" s="123"/>
      <c r="AY72" s="123"/>
      <c r="AZ72" s="123"/>
      <c r="BA72" s="123"/>
      <c r="BB72" s="124"/>
      <c r="BC72" s="15"/>
      <c r="BD72" s="24"/>
      <c r="BE72" s="95"/>
      <c r="BF72" s="96"/>
      <c r="BG72" s="96"/>
      <c r="BH72" s="96"/>
      <c r="BI72" s="96"/>
      <c r="BJ72" s="100"/>
      <c r="BK72" s="26"/>
      <c r="BL72" s="101"/>
      <c r="BM72" s="105"/>
      <c r="BN72" s="26"/>
      <c r="BO72" s="101"/>
      <c r="BP72" s="105"/>
      <c r="BQ72" s="26"/>
      <c r="BR72" s="108"/>
      <c r="BS72" s="113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5"/>
      <c r="CZ72" s="122"/>
      <c r="DA72" s="123"/>
      <c r="DB72" s="123"/>
      <c r="DC72" s="123"/>
      <c r="DD72" s="123"/>
      <c r="DE72" s="124"/>
    </row>
    <row r="73" spans="2:109" ht="8.25" customHeight="1">
      <c r="B73" s="95"/>
      <c r="C73" s="96"/>
      <c r="D73" s="96"/>
      <c r="E73" s="96"/>
      <c r="F73" s="96"/>
      <c r="G73" s="102"/>
      <c r="H73" s="27"/>
      <c r="I73" s="103"/>
      <c r="J73" s="106"/>
      <c r="K73" s="27"/>
      <c r="L73" s="103"/>
      <c r="M73" s="106"/>
      <c r="N73" s="27"/>
      <c r="O73" s="109"/>
      <c r="P73" s="116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8"/>
      <c r="AW73" s="125"/>
      <c r="AX73" s="126"/>
      <c r="AY73" s="126"/>
      <c r="AZ73" s="126"/>
      <c r="BA73" s="126"/>
      <c r="BB73" s="127"/>
      <c r="BC73" s="15"/>
      <c r="BD73" s="24"/>
      <c r="BE73" s="95"/>
      <c r="BF73" s="96"/>
      <c r="BG73" s="96"/>
      <c r="BH73" s="96"/>
      <c r="BI73" s="96"/>
      <c r="BJ73" s="102"/>
      <c r="BK73" s="27"/>
      <c r="BL73" s="103"/>
      <c r="BM73" s="106"/>
      <c r="BN73" s="27"/>
      <c r="BO73" s="103"/>
      <c r="BP73" s="106"/>
      <c r="BQ73" s="27"/>
      <c r="BR73" s="109"/>
      <c r="BS73" s="116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8"/>
      <c r="CZ73" s="125"/>
      <c r="DA73" s="126"/>
      <c r="DB73" s="126"/>
      <c r="DC73" s="126"/>
      <c r="DD73" s="126"/>
      <c r="DE73" s="127"/>
    </row>
    <row r="74" spans="2:109" ht="8.25" customHeight="1">
      <c r="B74" s="95">
        <v>4</v>
      </c>
      <c r="C74" s="96"/>
      <c r="D74" s="96"/>
      <c r="E74" s="96"/>
      <c r="F74" s="96"/>
      <c r="G74" s="97"/>
      <c r="H74" s="98"/>
      <c r="I74" s="99"/>
      <c r="J74" s="104"/>
      <c r="K74" s="98"/>
      <c r="L74" s="99"/>
      <c r="M74" s="104"/>
      <c r="N74" s="98"/>
      <c r="O74" s="107"/>
      <c r="P74" s="110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2"/>
      <c r="AW74" s="119"/>
      <c r="AX74" s="120"/>
      <c r="AY74" s="120"/>
      <c r="AZ74" s="120"/>
      <c r="BA74" s="120"/>
      <c r="BB74" s="121"/>
      <c r="BC74" s="15"/>
      <c r="BD74" s="24"/>
      <c r="BE74" s="95">
        <v>4</v>
      </c>
      <c r="BF74" s="96"/>
      <c r="BG74" s="96"/>
      <c r="BH74" s="96"/>
      <c r="BI74" s="96"/>
      <c r="BJ74" s="97"/>
      <c r="BK74" s="98"/>
      <c r="BL74" s="99"/>
      <c r="BM74" s="104"/>
      <c r="BN74" s="98"/>
      <c r="BO74" s="99"/>
      <c r="BP74" s="104"/>
      <c r="BQ74" s="98"/>
      <c r="BR74" s="107"/>
      <c r="BS74" s="110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2"/>
      <c r="CZ74" s="119"/>
      <c r="DA74" s="120"/>
      <c r="DB74" s="120"/>
      <c r="DC74" s="120"/>
      <c r="DD74" s="120"/>
      <c r="DE74" s="121"/>
    </row>
    <row r="75" spans="2:109" ht="8.25" customHeight="1">
      <c r="B75" s="95"/>
      <c r="C75" s="96"/>
      <c r="D75" s="96"/>
      <c r="E75" s="96"/>
      <c r="F75" s="96"/>
      <c r="G75" s="100"/>
      <c r="H75" s="26"/>
      <c r="I75" s="101"/>
      <c r="J75" s="105"/>
      <c r="K75" s="26"/>
      <c r="L75" s="101"/>
      <c r="M75" s="105"/>
      <c r="N75" s="26"/>
      <c r="O75" s="108"/>
      <c r="P75" s="113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5"/>
      <c r="AW75" s="122"/>
      <c r="AX75" s="123"/>
      <c r="AY75" s="123"/>
      <c r="AZ75" s="123"/>
      <c r="BA75" s="123"/>
      <c r="BB75" s="124"/>
      <c r="BC75" s="15"/>
      <c r="BD75" s="24"/>
      <c r="BE75" s="95"/>
      <c r="BF75" s="96"/>
      <c r="BG75" s="96"/>
      <c r="BH75" s="96"/>
      <c r="BI75" s="96"/>
      <c r="BJ75" s="100"/>
      <c r="BK75" s="26"/>
      <c r="BL75" s="101"/>
      <c r="BM75" s="105"/>
      <c r="BN75" s="26"/>
      <c r="BO75" s="101"/>
      <c r="BP75" s="105"/>
      <c r="BQ75" s="26"/>
      <c r="BR75" s="108"/>
      <c r="BS75" s="113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5"/>
      <c r="CZ75" s="122"/>
      <c r="DA75" s="123"/>
      <c r="DB75" s="123"/>
      <c r="DC75" s="123"/>
      <c r="DD75" s="123"/>
      <c r="DE75" s="124"/>
    </row>
    <row r="76" spans="2:109" ht="8.25" customHeight="1">
      <c r="B76" s="95"/>
      <c r="C76" s="96"/>
      <c r="D76" s="96"/>
      <c r="E76" s="96"/>
      <c r="F76" s="96"/>
      <c r="G76" s="102"/>
      <c r="H76" s="27"/>
      <c r="I76" s="103"/>
      <c r="J76" s="106"/>
      <c r="K76" s="27"/>
      <c r="L76" s="103"/>
      <c r="M76" s="106"/>
      <c r="N76" s="27"/>
      <c r="O76" s="109"/>
      <c r="P76" s="116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8"/>
      <c r="AW76" s="125"/>
      <c r="AX76" s="126"/>
      <c r="AY76" s="126"/>
      <c r="AZ76" s="126"/>
      <c r="BA76" s="126"/>
      <c r="BB76" s="127"/>
      <c r="BC76" s="15"/>
      <c r="BD76" s="24"/>
      <c r="BE76" s="95"/>
      <c r="BF76" s="96"/>
      <c r="BG76" s="96"/>
      <c r="BH76" s="96"/>
      <c r="BI76" s="96"/>
      <c r="BJ76" s="102"/>
      <c r="BK76" s="27"/>
      <c r="BL76" s="103"/>
      <c r="BM76" s="106"/>
      <c r="BN76" s="27"/>
      <c r="BO76" s="103"/>
      <c r="BP76" s="106"/>
      <c r="BQ76" s="27"/>
      <c r="BR76" s="109"/>
      <c r="BS76" s="116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8"/>
      <c r="CZ76" s="125"/>
      <c r="DA76" s="126"/>
      <c r="DB76" s="126"/>
      <c r="DC76" s="126"/>
      <c r="DD76" s="126"/>
      <c r="DE76" s="127"/>
    </row>
    <row r="77" spans="2:109" ht="8.25" customHeight="1">
      <c r="B77" s="95">
        <v>5</v>
      </c>
      <c r="C77" s="96"/>
      <c r="D77" s="96"/>
      <c r="E77" s="96"/>
      <c r="F77" s="96"/>
      <c r="G77" s="97"/>
      <c r="H77" s="98"/>
      <c r="I77" s="99"/>
      <c r="J77" s="104"/>
      <c r="K77" s="98"/>
      <c r="L77" s="99"/>
      <c r="M77" s="104"/>
      <c r="N77" s="98"/>
      <c r="O77" s="107"/>
      <c r="P77" s="110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2"/>
      <c r="AW77" s="119"/>
      <c r="AX77" s="120"/>
      <c r="AY77" s="120"/>
      <c r="AZ77" s="120"/>
      <c r="BA77" s="120"/>
      <c r="BB77" s="121"/>
      <c r="BC77" s="15"/>
      <c r="BD77" s="24"/>
      <c r="BE77" s="95">
        <v>5</v>
      </c>
      <c r="BF77" s="96"/>
      <c r="BG77" s="96"/>
      <c r="BH77" s="96"/>
      <c r="BI77" s="96"/>
      <c r="BJ77" s="97"/>
      <c r="BK77" s="98"/>
      <c r="BL77" s="99"/>
      <c r="BM77" s="104"/>
      <c r="BN77" s="98"/>
      <c r="BO77" s="99"/>
      <c r="BP77" s="104"/>
      <c r="BQ77" s="98"/>
      <c r="BR77" s="107"/>
      <c r="BS77" s="110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2"/>
      <c r="CZ77" s="119"/>
      <c r="DA77" s="120"/>
      <c r="DB77" s="120"/>
      <c r="DC77" s="120"/>
      <c r="DD77" s="120"/>
      <c r="DE77" s="121"/>
    </row>
    <row r="78" spans="2:109" ht="8.25" customHeight="1">
      <c r="B78" s="95"/>
      <c r="C78" s="96"/>
      <c r="D78" s="96"/>
      <c r="E78" s="96"/>
      <c r="F78" s="96"/>
      <c r="G78" s="100"/>
      <c r="H78" s="26"/>
      <c r="I78" s="101"/>
      <c r="J78" s="105"/>
      <c r="K78" s="26"/>
      <c r="L78" s="101"/>
      <c r="M78" s="105"/>
      <c r="N78" s="26"/>
      <c r="O78" s="108"/>
      <c r="P78" s="113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5"/>
      <c r="AW78" s="122"/>
      <c r="AX78" s="123"/>
      <c r="AY78" s="123"/>
      <c r="AZ78" s="123"/>
      <c r="BA78" s="123"/>
      <c r="BB78" s="124"/>
      <c r="BC78" s="15"/>
      <c r="BD78" s="24"/>
      <c r="BE78" s="95"/>
      <c r="BF78" s="96"/>
      <c r="BG78" s="96"/>
      <c r="BH78" s="96"/>
      <c r="BI78" s="96"/>
      <c r="BJ78" s="100"/>
      <c r="BK78" s="26"/>
      <c r="BL78" s="101"/>
      <c r="BM78" s="105"/>
      <c r="BN78" s="26"/>
      <c r="BO78" s="101"/>
      <c r="BP78" s="105"/>
      <c r="BQ78" s="26"/>
      <c r="BR78" s="108"/>
      <c r="BS78" s="113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5"/>
      <c r="CZ78" s="122"/>
      <c r="DA78" s="123"/>
      <c r="DB78" s="123"/>
      <c r="DC78" s="123"/>
      <c r="DD78" s="123"/>
      <c r="DE78" s="124"/>
    </row>
    <row r="79" spans="2:109" ht="8.25" customHeight="1">
      <c r="B79" s="95"/>
      <c r="C79" s="96"/>
      <c r="D79" s="96"/>
      <c r="E79" s="96"/>
      <c r="F79" s="96"/>
      <c r="G79" s="102"/>
      <c r="H79" s="27"/>
      <c r="I79" s="103"/>
      <c r="J79" s="106"/>
      <c r="K79" s="27"/>
      <c r="L79" s="103"/>
      <c r="M79" s="106"/>
      <c r="N79" s="27"/>
      <c r="O79" s="109"/>
      <c r="P79" s="116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8"/>
      <c r="AW79" s="125"/>
      <c r="AX79" s="126"/>
      <c r="AY79" s="126"/>
      <c r="AZ79" s="126"/>
      <c r="BA79" s="126"/>
      <c r="BB79" s="127"/>
      <c r="BC79" s="15"/>
      <c r="BD79" s="24"/>
      <c r="BE79" s="95"/>
      <c r="BF79" s="96"/>
      <c r="BG79" s="96"/>
      <c r="BH79" s="96"/>
      <c r="BI79" s="96"/>
      <c r="BJ79" s="102"/>
      <c r="BK79" s="27"/>
      <c r="BL79" s="103"/>
      <c r="BM79" s="106"/>
      <c r="BN79" s="27"/>
      <c r="BO79" s="103"/>
      <c r="BP79" s="106"/>
      <c r="BQ79" s="27"/>
      <c r="BR79" s="109"/>
      <c r="BS79" s="116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8"/>
      <c r="CZ79" s="125"/>
      <c r="DA79" s="126"/>
      <c r="DB79" s="126"/>
      <c r="DC79" s="126"/>
      <c r="DD79" s="126"/>
      <c r="DE79" s="127"/>
    </row>
    <row r="80" spans="2:109" ht="8.25" customHeight="1">
      <c r="B80" s="95">
        <v>6</v>
      </c>
      <c r="C80" s="96"/>
      <c r="D80" s="96"/>
      <c r="E80" s="96"/>
      <c r="F80" s="96"/>
      <c r="G80" s="97"/>
      <c r="H80" s="98"/>
      <c r="I80" s="99"/>
      <c r="J80" s="104"/>
      <c r="K80" s="98"/>
      <c r="L80" s="99"/>
      <c r="M80" s="104"/>
      <c r="N80" s="98"/>
      <c r="O80" s="107"/>
      <c r="P80" s="110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2"/>
      <c r="AW80" s="119"/>
      <c r="AX80" s="120"/>
      <c r="AY80" s="120"/>
      <c r="AZ80" s="120"/>
      <c r="BA80" s="120"/>
      <c r="BB80" s="121"/>
      <c r="BC80" s="15"/>
      <c r="BD80" s="24"/>
      <c r="BE80" s="95">
        <v>6</v>
      </c>
      <c r="BF80" s="96"/>
      <c r="BG80" s="96"/>
      <c r="BH80" s="96"/>
      <c r="BI80" s="96"/>
      <c r="BJ80" s="97"/>
      <c r="BK80" s="98"/>
      <c r="BL80" s="99"/>
      <c r="BM80" s="104"/>
      <c r="BN80" s="98"/>
      <c r="BO80" s="99"/>
      <c r="BP80" s="104"/>
      <c r="BQ80" s="98"/>
      <c r="BR80" s="107"/>
      <c r="BS80" s="110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2"/>
      <c r="CZ80" s="119"/>
      <c r="DA80" s="120"/>
      <c r="DB80" s="120"/>
      <c r="DC80" s="120"/>
      <c r="DD80" s="120"/>
      <c r="DE80" s="121"/>
    </row>
    <row r="81" spans="2:109" ht="8.25" customHeight="1">
      <c r="B81" s="95"/>
      <c r="C81" s="96"/>
      <c r="D81" s="96"/>
      <c r="E81" s="96"/>
      <c r="F81" s="96"/>
      <c r="G81" s="100"/>
      <c r="H81" s="26"/>
      <c r="I81" s="101"/>
      <c r="J81" s="105"/>
      <c r="K81" s="26"/>
      <c r="L81" s="101"/>
      <c r="M81" s="105"/>
      <c r="N81" s="26"/>
      <c r="O81" s="108"/>
      <c r="P81" s="113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5"/>
      <c r="AW81" s="122"/>
      <c r="AX81" s="123"/>
      <c r="AY81" s="123"/>
      <c r="AZ81" s="123"/>
      <c r="BA81" s="123"/>
      <c r="BB81" s="124"/>
      <c r="BC81" s="15"/>
      <c r="BD81" s="24"/>
      <c r="BE81" s="95"/>
      <c r="BF81" s="96"/>
      <c r="BG81" s="96"/>
      <c r="BH81" s="96"/>
      <c r="BI81" s="96"/>
      <c r="BJ81" s="100"/>
      <c r="BK81" s="26"/>
      <c r="BL81" s="101"/>
      <c r="BM81" s="105"/>
      <c r="BN81" s="26"/>
      <c r="BO81" s="101"/>
      <c r="BP81" s="105"/>
      <c r="BQ81" s="26"/>
      <c r="BR81" s="108"/>
      <c r="BS81" s="113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5"/>
      <c r="CZ81" s="122"/>
      <c r="DA81" s="123"/>
      <c r="DB81" s="123"/>
      <c r="DC81" s="123"/>
      <c r="DD81" s="123"/>
      <c r="DE81" s="124"/>
    </row>
    <row r="82" spans="2:109" ht="8.25" customHeight="1">
      <c r="B82" s="95"/>
      <c r="C82" s="96"/>
      <c r="D82" s="96"/>
      <c r="E82" s="96"/>
      <c r="F82" s="96"/>
      <c r="G82" s="102"/>
      <c r="H82" s="27"/>
      <c r="I82" s="103"/>
      <c r="J82" s="106"/>
      <c r="K82" s="27"/>
      <c r="L82" s="103"/>
      <c r="M82" s="106"/>
      <c r="N82" s="27"/>
      <c r="O82" s="109"/>
      <c r="P82" s="116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8"/>
      <c r="AW82" s="125"/>
      <c r="AX82" s="126"/>
      <c r="AY82" s="126"/>
      <c r="AZ82" s="126"/>
      <c r="BA82" s="126"/>
      <c r="BB82" s="127"/>
      <c r="BC82" s="15"/>
      <c r="BD82" s="24"/>
      <c r="BE82" s="95"/>
      <c r="BF82" s="96"/>
      <c r="BG82" s="96"/>
      <c r="BH82" s="96"/>
      <c r="BI82" s="96"/>
      <c r="BJ82" s="102"/>
      <c r="BK82" s="27"/>
      <c r="BL82" s="103"/>
      <c r="BM82" s="106"/>
      <c r="BN82" s="27"/>
      <c r="BO82" s="103"/>
      <c r="BP82" s="106"/>
      <c r="BQ82" s="27"/>
      <c r="BR82" s="109"/>
      <c r="BS82" s="116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8"/>
      <c r="CZ82" s="125"/>
      <c r="DA82" s="126"/>
      <c r="DB82" s="126"/>
      <c r="DC82" s="126"/>
      <c r="DD82" s="126"/>
      <c r="DE82" s="127"/>
    </row>
    <row r="83" spans="2:109" ht="8.25" customHeight="1">
      <c r="B83" s="95">
        <v>7</v>
      </c>
      <c r="C83" s="96"/>
      <c r="D83" s="96"/>
      <c r="E83" s="96"/>
      <c r="F83" s="96"/>
      <c r="G83" s="97"/>
      <c r="H83" s="98"/>
      <c r="I83" s="99"/>
      <c r="J83" s="104"/>
      <c r="K83" s="98"/>
      <c r="L83" s="99"/>
      <c r="M83" s="104"/>
      <c r="N83" s="98"/>
      <c r="O83" s="107"/>
      <c r="P83" s="110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2"/>
      <c r="AW83" s="119"/>
      <c r="AX83" s="120"/>
      <c r="AY83" s="120"/>
      <c r="AZ83" s="120"/>
      <c r="BA83" s="120"/>
      <c r="BB83" s="121"/>
      <c r="BC83" s="15"/>
      <c r="BD83" s="24"/>
      <c r="BE83" s="95">
        <v>7</v>
      </c>
      <c r="BF83" s="96"/>
      <c r="BG83" s="96"/>
      <c r="BH83" s="96"/>
      <c r="BI83" s="96"/>
      <c r="BJ83" s="97"/>
      <c r="BK83" s="98"/>
      <c r="BL83" s="99"/>
      <c r="BM83" s="104"/>
      <c r="BN83" s="98"/>
      <c r="BO83" s="99"/>
      <c r="BP83" s="104"/>
      <c r="BQ83" s="98"/>
      <c r="BR83" s="107"/>
      <c r="BS83" s="110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2"/>
      <c r="CZ83" s="119"/>
      <c r="DA83" s="120"/>
      <c r="DB83" s="120"/>
      <c r="DC83" s="120"/>
      <c r="DD83" s="120"/>
      <c r="DE83" s="121"/>
    </row>
    <row r="84" spans="2:109" ht="8.25" customHeight="1">
      <c r="B84" s="95"/>
      <c r="C84" s="96"/>
      <c r="D84" s="96"/>
      <c r="E84" s="96"/>
      <c r="F84" s="96"/>
      <c r="G84" s="100"/>
      <c r="H84" s="26"/>
      <c r="I84" s="101"/>
      <c r="J84" s="105"/>
      <c r="K84" s="26"/>
      <c r="L84" s="101"/>
      <c r="M84" s="105"/>
      <c r="N84" s="26"/>
      <c r="O84" s="108"/>
      <c r="P84" s="113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5"/>
      <c r="AW84" s="122"/>
      <c r="AX84" s="123"/>
      <c r="AY84" s="123"/>
      <c r="AZ84" s="123"/>
      <c r="BA84" s="123"/>
      <c r="BB84" s="124"/>
      <c r="BC84" s="15"/>
      <c r="BD84" s="24"/>
      <c r="BE84" s="95"/>
      <c r="BF84" s="96"/>
      <c r="BG84" s="96"/>
      <c r="BH84" s="96"/>
      <c r="BI84" s="96"/>
      <c r="BJ84" s="100"/>
      <c r="BK84" s="26"/>
      <c r="BL84" s="101"/>
      <c r="BM84" s="105"/>
      <c r="BN84" s="26"/>
      <c r="BO84" s="101"/>
      <c r="BP84" s="105"/>
      <c r="BQ84" s="26"/>
      <c r="BR84" s="108"/>
      <c r="BS84" s="113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5"/>
      <c r="CZ84" s="122"/>
      <c r="DA84" s="123"/>
      <c r="DB84" s="123"/>
      <c r="DC84" s="123"/>
      <c r="DD84" s="123"/>
      <c r="DE84" s="124"/>
    </row>
    <row r="85" spans="2:109" ht="8.25" customHeight="1">
      <c r="B85" s="95"/>
      <c r="C85" s="96"/>
      <c r="D85" s="96"/>
      <c r="E85" s="96"/>
      <c r="F85" s="96"/>
      <c r="G85" s="102"/>
      <c r="H85" s="27"/>
      <c r="I85" s="103"/>
      <c r="J85" s="106"/>
      <c r="K85" s="27"/>
      <c r="L85" s="103"/>
      <c r="M85" s="106"/>
      <c r="N85" s="27"/>
      <c r="O85" s="109"/>
      <c r="P85" s="116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8"/>
      <c r="AW85" s="125"/>
      <c r="AX85" s="126"/>
      <c r="AY85" s="126"/>
      <c r="AZ85" s="126"/>
      <c r="BA85" s="126"/>
      <c r="BB85" s="127"/>
      <c r="BC85" s="15"/>
      <c r="BD85" s="24"/>
      <c r="BE85" s="95"/>
      <c r="BF85" s="96"/>
      <c r="BG85" s="96"/>
      <c r="BH85" s="96"/>
      <c r="BI85" s="96"/>
      <c r="BJ85" s="102"/>
      <c r="BK85" s="27"/>
      <c r="BL85" s="103"/>
      <c r="BM85" s="106"/>
      <c r="BN85" s="27"/>
      <c r="BO85" s="103"/>
      <c r="BP85" s="106"/>
      <c r="BQ85" s="27"/>
      <c r="BR85" s="109"/>
      <c r="BS85" s="116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8"/>
      <c r="CZ85" s="125"/>
      <c r="DA85" s="126"/>
      <c r="DB85" s="126"/>
      <c r="DC85" s="126"/>
      <c r="DD85" s="126"/>
      <c r="DE85" s="127"/>
    </row>
    <row r="86" spans="2:109" ht="8.25" customHeight="1">
      <c r="B86" s="95">
        <v>8</v>
      </c>
      <c r="C86" s="96"/>
      <c r="D86" s="96"/>
      <c r="E86" s="96"/>
      <c r="F86" s="96"/>
      <c r="G86" s="97"/>
      <c r="H86" s="98"/>
      <c r="I86" s="99"/>
      <c r="J86" s="104"/>
      <c r="K86" s="98"/>
      <c r="L86" s="99"/>
      <c r="M86" s="104"/>
      <c r="N86" s="98"/>
      <c r="O86" s="107"/>
      <c r="P86" s="110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2"/>
      <c r="AW86" s="119"/>
      <c r="AX86" s="120"/>
      <c r="AY86" s="120"/>
      <c r="AZ86" s="120"/>
      <c r="BA86" s="120"/>
      <c r="BB86" s="121"/>
      <c r="BC86" s="15"/>
      <c r="BD86" s="24"/>
      <c r="BE86" s="95">
        <v>8</v>
      </c>
      <c r="BF86" s="96"/>
      <c r="BG86" s="96"/>
      <c r="BH86" s="96"/>
      <c r="BI86" s="96"/>
      <c r="BJ86" s="97"/>
      <c r="BK86" s="98"/>
      <c r="BL86" s="99"/>
      <c r="BM86" s="104"/>
      <c r="BN86" s="98"/>
      <c r="BO86" s="99"/>
      <c r="BP86" s="104"/>
      <c r="BQ86" s="98"/>
      <c r="BR86" s="107"/>
      <c r="BS86" s="110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2"/>
      <c r="CZ86" s="119"/>
      <c r="DA86" s="120"/>
      <c r="DB86" s="120"/>
      <c r="DC86" s="120"/>
      <c r="DD86" s="120"/>
      <c r="DE86" s="121"/>
    </row>
    <row r="87" spans="2:109" ht="8.25" customHeight="1">
      <c r="B87" s="95"/>
      <c r="C87" s="96"/>
      <c r="D87" s="96"/>
      <c r="E87" s="96"/>
      <c r="F87" s="96"/>
      <c r="G87" s="100"/>
      <c r="H87" s="26"/>
      <c r="I87" s="101"/>
      <c r="J87" s="105"/>
      <c r="K87" s="26"/>
      <c r="L87" s="101"/>
      <c r="M87" s="105"/>
      <c r="N87" s="26"/>
      <c r="O87" s="108"/>
      <c r="P87" s="113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5"/>
      <c r="AW87" s="122"/>
      <c r="AX87" s="123"/>
      <c r="AY87" s="123"/>
      <c r="AZ87" s="123"/>
      <c r="BA87" s="123"/>
      <c r="BB87" s="124"/>
      <c r="BC87" s="15"/>
      <c r="BD87" s="24"/>
      <c r="BE87" s="95"/>
      <c r="BF87" s="96"/>
      <c r="BG87" s="96"/>
      <c r="BH87" s="96"/>
      <c r="BI87" s="96"/>
      <c r="BJ87" s="100"/>
      <c r="BK87" s="26"/>
      <c r="BL87" s="101"/>
      <c r="BM87" s="105"/>
      <c r="BN87" s="26"/>
      <c r="BO87" s="101"/>
      <c r="BP87" s="105"/>
      <c r="BQ87" s="26"/>
      <c r="BR87" s="108"/>
      <c r="BS87" s="113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5"/>
      <c r="CZ87" s="122"/>
      <c r="DA87" s="123"/>
      <c r="DB87" s="123"/>
      <c r="DC87" s="123"/>
      <c r="DD87" s="123"/>
      <c r="DE87" s="124"/>
    </row>
    <row r="88" spans="2:109" ht="8.25" customHeight="1">
      <c r="B88" s="95"/>
      <c r="C88" s="96"/>
      <c r="D88" s="96"/>
      <c r="E88" s="96"/>
      <c r="F88" s="96"/>
      <c r="G88" s="102"/>
      <c r="H88" s="27"/>
      <c r="I88" s="103"/>
      <c r="J88" s="106"/>
      <c r="K88" s="27"/>
      <c r="L88" s="103"/>
      <c r="M88" s="106"/>
      <c r="N88" s="27"/>
      <c r="O88" s="109"/>
      <c r="P88" s="116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8"/>
      <c r="AW88" s="125"/>
      <c r="AX88" s="126"/>
      <c r="AY88" s="126"/>
      <c r="AZ88" s="126"/>
      <c r="BA88" s="126"/>
      <c r="BB88" s="127"/>
      <c r="BC88" s="15"/>
      <c r="BD88" s="24"/>
      <c r="BE88" s="95"/>
      <c r="BF88" s="96"/>
      <c r="BG88" s="96"/>
      <c r="BH88" s="96"/>
      <c r="BI88" s="96"/>
      <c r="BJ88" s="102"/>
      <c r="BK88" s="27"/>
      <c r="BL88" s="103"/>
      <c r="BM88" s="106"/>
      <c r="BN88" s="27"/>
      <c r="BO88" s="103"/>
      <c r="BP88" s="106"/>
      <c r="BQ88" s="27"/>
      <c r="BR88" s="109"/>
      <c r="BS88" s="116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8"/>
      <c r="CZ88" s="125"/>
      <c r="DA88" s="126"/>
      <c r="DB88" s="126"/>
      <c r="DC88" s="126"/>
      <c r="DD88" s="126"/>
      <c r="DE88" s="127"/>
    </row>
    <row r="89" spans="2:109" ht="8.25" customHeight="1">
      <c r="B89" s="95">
        <v>9</v>
      </c>
      <c r="C89" s="96"/>
      <c r="D89" s="96"/>
      <c r="E89" s="96"/>
      <c r="F89" s="96"/>
      <c r="G89" s="97"/>
      <c r="H89" s="98"/>
      <c r="I89" s="99"/>
      <c r="J89" s="104"/>
      <c r="K89" s="98"/>
      <c r="L89" s="99"/>
      <c r="M89" s="104"/>
      <c r="N89" s="98"/>
      <c r="O89" s="107"/>
      <c r="P89" s="110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2"/>
      <c r="AW89" s="119"/>
      <c r="AX89" s="120"/>
      <c r="AY89" s="120"/>
      <c r="AZ89" s="120"/>
      <c r="BA89" s="120"/>
      <c r="BB89" s="121"/>
      <c r="BC89" s="15"/>
      <c r="BD89" s="24"/>
      <c r="BE89" s="95">
        <v>9</v>
      </c>
      <c r="BF89" s="96"/>
      <c r="BG89" s="96"/>
      <c r="BH89" s="96"/>
      <c r="BI89" s="96"/>
      <c r="BJ89" s="97"/>
      <c r="BK89" s="98"/>
      <c r="BL89" s="99"/>
      <c r="BM89" s="104"/>
      <c r="BN89" s="98"/>
      <c r="BO89" s="99"/>
      <c r="BP89" s="104"/>
      <c r="BQ89" s="98"/>
      <c r="BR89" s="107"/>
      <c r="BS89" s="110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2"/>
      <c r="CZ89" s="119"/>
      <c r="DA89" s="120"/>
      <c r="DB89" s="120"/>
      <c r="DC89" s="120"/>
      <c r="DD89" s="120"/>
      <c r="DE89" s="121"/>
    </row>
    <row r="90" spans="2:109" ht="8.25" customHeight="1">
      <c r="B90" s="95"/>
      <c r="C90" s="96"/>
      <c r="D90" s="96"/>
      <c r="E90" s="96"/>
      <c r="F90" s="96"/>
      <c r="G90" s="100"/>
      <c r="H90" s="26"/>
      <c r="I90" s="101"/>
      <c r="J90" s="105"/>
      <c r="K90" s="26"/>
      <c r="L90" s="101"/>
      <c r="M90" s="105"/>
      <c r="N90" s="26"/>
      <c r="O90" s="108"/>
      <c r="P90" s="113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5"/>
      <c r="AW90" s="122"/>
      <c r="AX90" s="123"/>
      <c r="AY90" s="123"/>
      <c r="AZ90" s="123"/>
      <c r="BA90" s="123"/>
      <c r="BB90" s="124"/>
      <c r="BC90" s="15"/>
      <c r="BD90" s="24"/>
      <c r="BE90" s="95"/>
      <c r="BF90" s="96"/>
      <c r="BG90" s="96"/>
      <c r="BH90" s="96"/>
      <c r="BI90" s="96"/>
      <c r="BJ90" s="100"/>
      <c r="BK90" s="26"/>
      <c r="BL90" s="101"/>
      <c r="BM90" s="105"/>
      <c r="BN90" s="26"/>
      <c r="BO90" s="101"/>
      <c r="BP90" s="105"/>
      <c r="BQ90" s="26"/>
      <c r="BR90" s="108"/>
      <c r="BS90" s="113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5"/>
      <c r="CZ90" s="122"/>
      <c r="DA90" s="123"/>
      <c r="DB90" s="123"/>
      <c r="DC90" s="123"/>
      <c r="DD90" s="123"/>
      <c r="DE90" s="124"/>
    </row>
    <row r="91" spans="2:109" ht="8.25" customHeight="1">
      <c r="B91" s="95"/>
      <c r="C91" s="96"/>
      <c r="D91" s="96"/>
      <c r="E91" s="96"/>
      <c r="F91" s="96"/>
      <c r="G91" s="102"/>
      <c r="H91" s="27"/>
      <c r="I91" s="103"/>
      <c r="J91" s="106"/>
      <c r="K91" s="27"/>
      <c r="L91" s="103"/>
      <c r="M91" s="106"/>
      <c r="N91" s="27"/>
      <c r="O91" s="109"/>
      <c r="P91" s="116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8"/>
      <c r="AW91" s="125"/>
      <c r="AX91" s="126"/>
      <c r="AY91" s="126"/>
      <c r="AZ91" s="126"/>
      <c r="BA91" s="126"/>
      <c r="BB91" s="127"/>
      <c r="BC91" s="15"/>
      <c r="BD91" s="24"/>
      <c r="BE91" s="95"/>
      <c r="BF91" s="96"/>
      <c r="BG91" s="96"/>
      <c r="BH91" s="96"/>
      <c r="BI91" s="96"/>
      <c r="BJ91" s="102"/>
      <c r="BK91" s="27"/>
      <c r="BL91" s="103"/>
      <c r="BM91" s="106"/>
      <c r="BN91" s="27"/>
      <c r="BO91" s="103"/>
      <c r="BP91" s="106"/>
      <c r="BQ91" s="27"/>
      <c r="BR91" s="109"/>
      <c r="BS91" s="116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8"/>
      <c r="CZ91" s="125"/>
      <c r="DA91" s="126"/>
      <c r="DB91" s="126"/>
      <c r="DC91" s="126"/>
      <c r="DD91" s="126"/>
      <c r="DE91" s="127"/>
    </row>
    <row r="92" spans="2:109" ht="8.25" customHeight="1">
      <c r="B92" s="95">
        <v>10</v>
      </c>
      <c r="C92" s="96"/>
      <c r="D92" s="96"/>
      <c r="E92" s="96"/>
      <c r="F92" s="96"/>
      <c r="G92" s="97"/>
      <c r="H92" s="98"/>
      <c r="I92" s="99"/>
      <c r="J92" s="104"/>
      <c r="K92" s="98"/>
      <c r="L92" s="99"/>
      <c r="M92" s="104"/>
      <c r="N92" s="98"/>
      <c r="O92" s="107"/>
      <c r="P92" s="110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2"/>
      <c r="AW92" s="119"/>
      <c r="AX92" s="120"/>
      <c r="AY92" s="120"/>
      <c r="AZ92" s="120"/>
      <c r="BA92" s="120"/>
      <c r="BB92" s="121"/>
      <c r="BC92" s="15"/>
      <c r="BD92" s="24"/>
      <c r="BE92" s="95">
        <v>10</v>
      </c>
      <c r="BF92" s="96"/>
      <c r="BG92" s="96"/>
      <c r="BH92" s="96"/>
      <c r="BI92" s="96"/>
      <c r="BJ92" s="97"/>
      <c r="BK92" s="98"/>
      <c r="BL92" s="99"/>
      <c r="BM92" s="104"/>
      <c r="BN92" s="98"/>
      <c r="BO92" s="99"/>
      <c r="BP92" s="104"/>
      <c r="BQ92" s="98"/>
      <c r="BR92" s="107"/>
      <c r="BS92" s="110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2"/>
      <c r="CZ92" s="119"/>
      <c r="DA92" s="120"/>
      <c r="DB92" s="120"/>
      <c r="DC92" s="120"/>
      <c r="DD92" s="120"/>
      <c r="DE92" s="121"/>
    </row>
    <row r="93" spans="2:109" ht="8.25" customHeight="1">
      <c r="B93" s="95"/>
      <c r="C93" s="96"/>
      <c r="D93" s="96"/>
      <c r="E93" s="96"/>
      <c r="F93" s="96"/>
      <c r="G93" s="100"/>
      <c r="H93" s="26"/>
      <c r="I93" s="101"/>
      <c r="J93" s="105"/>
      <c r="K93" s="26"/>
      <c r="L93" s="101"/>
      <c r="M93" s="105"/>
      <c r="N93" s="26"/>
      <c r="O93" s="108"/>
      <c r="P93" s="113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5"/>
      <c r="AW93" s="122"/>
      <c r="AX93" s="123"/>
      <c r="AY93" s="123"/>
      <c r="AZ93" s="123"/>
      <c r="BA93" s="123"/>
      <c r="BB93" s="124"/>
      <c r="BC93" s="15"/>
      <c r="BD93" s="24"/>
      <c r="BE93" s="95"/>
      <c r="BF93" s="96"/>
      <c r="BG93" s="96"/>
      <c r="BH93" s="96"/>
      <c r="BI93" s="96"/>
      <c r="BJ93" s="100"/>
      <c r="BK93" s="26"/>
      <c r="BL93" s="101"/>
      <c r="BM93" s="105"/>
      <c r="BN93" s="26"/>
      <c r="BO93" s="101"/>
      <c r="BP93" s="105"/>
      <c r="BQ93" s="26"/>
      <c r="BR93" s="108"/>
      <c r="BS93" s="113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5"/>
      <c r="CZ93" s="122"/>
      <c r="DA93" s="123"/>
      <c r="DB93" s="123"/>
      <c r="DC93" s="123"/>
      <c r="DD93" s="123"/>
      <c r="DE93" s="124"/>
    </row>
    <row r="94" spans="2:109" ht="8.25" customHeight="1">
      <c r="B94" s="95"/>
      <c r="C94" s="96"/>
      <c r="D94" s="96"/>
      <c r="E94" s="96"/>
      <c r="F94" s="96"/>
      <c r="G94" s="102"/>
      <c r="H94" s="27"/>
      <c r="I94" s="103"/>
      <c r="J94" s="106"/>
      <c r="K94" s="27"/>
      <c r="L94" s="103"/>
      <c r="M94" s="106"/>
      <c r="N94" s="27"/>
      <c r="O94" s="109"/>
      <c r="P94" s="116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8"/>
      <c r="AW94" s="125"/>
      <c r="AX94" s="126"/>
      <c r="AY94" s="126"/>
      <c r="AZ94" s="126"/>
      <c r="BA94" s="126"/>
      <c r="BB94" s="127"/>
      <c r="BC94" s="15"/>
      <c r="BD94" s="24"/>
      <c r="BE94" s="95"/>
      <c r="BF94" s="96"/>
      <c r="BG94" s="96"/>
      <c r="BH94" s="96"/>
      <c r="BI94" s="96"/>
      <c r="BJ94" s="102"/>
      <c r="BK94" s="27"/>
      <c r="BL94" s="103"/>
      <c r="BM94" s="106"/>
      <c r="BN94" s="27"/>
      <c r="BO94" s="103"/>
      <c r="BP94" s="106"/>
      <c r="BQ94" s="27"/>
      <c r="BR94" s="109"/>
      <c r="BS94" s="116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8"/>
      <c r="CZ94" s="125"/>
      <c r="DA94" s="126"/>
      <c r="DB94" s="126"/>
      <c r="DC94" s="126"/>
      <c r="DD94" s="126"/>
      <c r="DE94" s="127"/>
    </row>
    <row r="95" spans="2:109" ht="8.25" customHeight="1">
      <c r="B95" s="95">
        <v>11</v>
      </c>
      <c r="C95" s="96"/>
      <c r="D95" s="96"/>
      <c r="E95" s="96"/>
      <c r="F95" s="96"/>
      <c r="G95" s="97"/>
      <c r="H95" s="98"/>
      <c r="I95" s="99"/>
      <c r="J95" s="104"/>
      <c r="K95" s="98"/>
      <c r="L95" s="99"/>
      <c r="M95" s="104"/>
      <c r="N95" s="98"/>
      <c r="O95" s="107"/>
      <c r="P95" s="110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2"/>
      <c r="AW95" s="119"/>
      <c r="AX95" s="120"/>
      <c r="AY95" s="120"/>
      <c r="AZ95" s="120"/>
      <c r="BA95" s="120"/>
      <c r="BB95" s="121"/>
      <c r="BC95" s="15"/>
      <c r="BD95" s="24"/>
      <c r="BE95" s="95">
        <v>11</v>
      </c>
      <c r="BF95" s="96"/>
      <c r="BG95" s="96"/>
      <c r="BH95" s="96"/>
      <c r="BI95" s="96"/>
      <c r="BJ95" s="97"/>
      <c r="BK95" s="98"/>
      <c r="BL95" s="99"/>
      <c r="BM95" s="104"/>
      <c r="BN95" s="98"/>
      <c r="BO95" s="99"/>
      <c r="BP95" s="104"/>
      <c r="BQ95" s="98"/>
      <c r="BR95" s="107"/>
      <c r="BS95" s="110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2"/>
      <c r="CZ95" s="119"/>
      <c r="DA95" s="120"/>
      <c r="DB95" s="120"/>
      <c r="DC95" s="120"/>
      <c r="DD95" s="120"/>
      <c r="DE95" s="121"/>
    </row>
    <row r="96" spans="2:109" ht="8.25" customHeight="1">
      <c r="B96" s="95"/>
      <c r="C96" s="96"/>
      <c r="D96" s="96"/>
      <c r="E96" s="96"/>
      <c r="F96" s="96"/>
      <c r="G96" s="100"/>
      <c r="H96" s="26"/>
      <c r="I96" s="101"/>
      <c r="J96" s="105"/>
      <c r="K96" s="26"/>
      <c r="L96" s="101"/>
      <c r="M96" s="105"/>
      <c r="N96" s="26"/>
      <c r="O96" s="108"/>
      <c r="P96" s="113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5"/>
      <c r="AW96" s="122"/>
      <c r="AX96" s="123"/>
      <c r="AY96" s="123"/>
      <c r="AZ96" s="123"/>
      <c r="BA96" s="123"/>
      <c r="BB96" s="124"/>
      <c r="BC96" s="15"/>
      <c r="BD96" s="24"/>
      <c r="BE96" s="95"/>
      <c r="BF96" s="96"/>
      <c r="BG96" s="96"/>
      <c r="BH96" s="96"/>
      <c r="BI96" s="96"/>
      <c r="BJ96" s="100"/>
      <c r="BK96" s="26"/>
      <c r="BL96" s="101"/>
      <c r="BM96" s="105"/>
      <c r="BN96" s="26"/>
      <c r="BO96" s="101"/>
      <c r="BP96" s="105"/>
      <c r="BQ96" s="26"/>
      <c r="BR96" s="108"/>
      <c r="BS96" s="113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5"/>
      <c r="CZ96" s="122"/>
      <c r="DA96" s="123"/>
      <c r="DB96" s="123"/>
      <c r="DC96" s="123"/>
      <c r="DD96" s="123"/>
      <c r="DE96" s="124"/>
    </row>
    <row r="97" spans="2:109" ht="8.25" customHeight="1">
      <c r="B97" s="95"/>
      <c r="C97" s="96"/>
      <c r="D97" s="96"/>
      <c r="E97" s="96"/>
      <c r="F97" s="96"/>
      <c r="G97" s="102"/>
      <c r="H97" s="27"/>
      <c r="I97" s="103"/>
      <c r="J97" s="106"/>
      <c r="K97" s="27"/>
      <c r="L97" s="103"/>
      <c r="M97" s="106"/>
      <c r="N97" s="27"/>
      <c r="O97" s="109"/>
      <c r="P97" s="116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8"/>
      <c r="AW97" s="125"/>
      <c r="AX97" s="126"/>
      <c r="AY97" s="126"/>
      <c r="AZ97" s="126"/>
      <c r="BA97" s="126"/>
      <c r="BB97" s="127"/>
      <c r="BC97" s="15"/>
      <c r="BD97" s="24"/>
      <c r="BE97" s="95"/>
      <c r="BF97" s="96"/>
      <c r="BG97" s="96"/>
      <c r="BH97" s="96"/>
      <c r="BI97" s="96"/>
      <c r="BJ97" s="102"/>
      <c r="BK97" s="27"/>
      <c r="BL97" s="103"/>
      <c r="BM97" s="106"/>
      <c r="BN97" s="27"/>
      <c r="BO97" s="103"/>
      <c r="BP97" s="106"/>
      <c r="BQ97" s="27"/>
      <c r="BR97" s="109"/>
      <c r="BS97" s="116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8"/>
      <c r="CZ97" s="125"/>
      <c r="DA97" s="126"/>
      <c r="DB97" s="126"/>
      <c r="DC97" s="126"/>
      <c r="DD97" s="126"/>
      <c r="DE97" s="127"/>
    </row>
    <row r="98" spans="2:109" ht="8.25" customHeight="1">
      <c r="B98" s="95">
        <v>12</v>
      </c>
      <c r="C98" s="96"/>
      <c r="D98" s="96"/>
      <c r="E98" s="96"/>
      <c r="F98" s="96"/>
      <c r="G98" s="97"/>
      <c r="H98" s="98"/>
      <c r="I98" s="99"/>
      <c r="J98" s="104"/>
      <c r="K98" s="98"/>
      <c r="L98" s="99"/>
      <c r="M98" s="104"/>
      <c r="N98" s="98"/>
      <c r="O98" s="107"/>
      <c r="P98" s="110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2"/>
      <c r="AW98" s="119"/>
      <c r="AX98" s="120"/>
      <c r="AY98" s="120"/>
      <c r="AZ98" s="120"/>
      <c r="BA98" s="120"/>
      <c r="BB98" s="121"/>
      <c r="BC98" s="15"/>
      <c r="BD98" s="24"/>
      <c r="BE98" s="95">
        <v>12</v>
      </c>
      <c r="BF98" s="96"/>
      <c r="BG98" s="96"/>
      <c r="BH98" s="96"/>
      <c r="BI98" s="96"/>
      <c r="BJ98" s="97"/>
      <c r="BK98" s="98"/>
      <c r="BL98" s="99"/>
      <c r="BM98" s="104"/>
      <c r="BN98" s="98"/>
      <c r="BO98" s="99"/>
      <c r="BP98" s="104"/>
      <c r="BQ98" s="98"/>
      <c r="BR98" s="107"/>
      <c r="BS98" s="110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2"/>
      <c r="CZ98" s="119"/>
      <c r="DA98" s="120"/>
      <c r="DB98" s="120"/>
      <c r="DC98" s="120"/>
      <c r="DD98" s="120"/>
      <c r="DE98" s="121"/>
    </row>
    <row r="99" spans="2:109" ht="8.25" customHeight="1">
      <c r="B99" s="95"/>
      <c r="C99" s="96"/>
      <c r="D99" s="96"/>
      <c r="E99" s="96"/>
      <c r="F99" s="96"/>
      <c r="G99" s="100"/>
      <c r="H99" s="26"/>
      <c r="I99" s="101"/>
      <c r="J99" s="105"/>
      <c r="K99" s="26"/>
      <c r="L99" s="101"/>
      <c r="M99" s="105"/>
      <c r="N99" s="26"/>
      <c r="O99" s="108"/>
      <c r="P99" s="113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5"/>
      <c r="AW99" s="122"/>
      <c r="AX99" s="123"/>
      <c r="AY99" s="123"/>
      <c r="AZ99" s="123"/>
      <c r="BA99" s="123"/>
      <c r="BB99" s="124"/>
      <c r="BC99" s="15"/>
      <c r="BD99" s="24"/>
      <c r="BE99" s="95"/>
      <c r="BF99" s="96"/>
      <c r="BG99" s="96"/>
      <c r="BH99" s="96"/>
      <c r="BI99" s="96"/>
      <c r="BJ99" s="100"/>
      <c r="BK99" s="26"/>
      <c r="BL99" s="101"/>
      <c r="BM99" s="105"/>
      <c r="BN99" s="26"/>
      <c r="BO99" s="101"/>
      <c r="BP99" s="105"/>
      <c r="BQ99" s="26"/>
      <c r="BR99" s="108"/>
      <c r="BS99" s="113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5"/>
      <c r="CZ99" s="122"/>
      <c r="DA99" s="123"/>
      <c r="DB99" s="123"/>
      <c r="DC99" s="123"/>
      <c r="DD99" s="123"/>
      <c r="DE99" s="124"/>
    </row>
    <row r="100" spans="2:109" ht="8.25" customHeight="1">
      <c r="B100" s="95"/>
      <c r="C100" s="96"/>
      <c r="D100" s="96"/>
      <c r="E100" s="96"/>
      <c r="F100" s="96"/>
      <c r="G100" s="102"/>
      <c r="H100" s="27"/>
      <c r="I100" s="103"/>
      <c r="J100" s="106"/>
      <c r="K100" s="27"/>
      <c r="L100" s="103"/>
      <c r="M100" s="106"/>
      <c r="N100" s="27"/>
      <c r="O100" s="109"/>
      <c r="P100" s="116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8"/>
      <c r="AW100" s="125"/>
      <c r="AX100" s="126"/>
      <c r="AY100" s="126"/>
      <c r="AZ100" s="126"/>
      <c r="BA100" s="126"/>
      <c r="BB100" s="127"/>
      <c r="BC100" s="15"/>
      <c r="BD100" s="24"/>
      <c r="BE100" s="95"/>
      <c r="BF100" s="96"/>
      <c r="BG100" s="96"/>
      <c r="BH100" s="96"/>
      <c r="BI100" s="96"/>
      <c r="BJ100" s="102"/>
      <c r="BK100" s="27"/>
      <c r="BL100" s="103"/>
      <c r="BM100" s="106"/>
      <c r="BN100" s="27"/>
      <c r="BO100" s="103"/>
      <c r="BP100" s="106"/>
      <c r="BQ100" s="27"/>
      <c r="BR100" s="109"/>
      <c r="BS100" s="116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8"/>
      <c r="CZ100" s="125"/>
      <c r="DA100" s="126"/>
      <c r="DB100" s="126"/>
      <c r="DC100" s="126"/>
      <c r="DD100" s="126"/>
      <c r="DE100" s="127"/>
    </row>
    <row r="101" spans="2:109" ht="8.25" customHeight="1">
      <c r="B101" s="95">
        <v>13</v>
      </c>
      <c r="C101" s="96"/>
      <c r="D101" s="96"/>
      <c r="E101" s="96"/>
      <c r="F101" s="96"/>
      <c r="G101" s="97"/>
      <c r="H101" s="98"/>
      <c r="I101" s="99"/>
      <c r="J101" s="104"/>
      <c r="K101" s="98"/>
      <c r="L101" s="99"/>
      <c r="M101" s="104"/>
      <c r="N101" s="98"/>
      <c r="O101" s="107"/>
      <c r="P101" s="110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2"/>
      <c r="AW101" s="119"/>
      <c r="AX101" s="120"/>
      <c r="AY101" s="120"/>
      <c r="AZ101" s="120"/>
      <c r="BA101" s="120"/>
      <c r="BB101" s="121"/>
      <c r="BC101" s="15"/>
      <c r="BD101" s="24"/>
      <c r="BE101" s="95">
        <v>13</v>
      </c>
      <c r="BF101" s="96"/>
      <c r="BG101" s="96"/>
      <c r="BH101" s="96"/>
      <c r="BI101" s="96"/>
      <c r="BJ101" s="97"/>
      <c r="BK101" s="98"/>
      <c r="BL101" s="99"/>
      <c r="BM101" s="104"/>
      <c r="BN101" s="98"/>
      <c r="BO101" s="99"/>
      <c r="BP101" s="104"/>
      <c r="BQ101" s="98"/>
      <c r="BR101" s="107"/>
      <c r="BS101" s="110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2"/>
      <c r="CZ101" s="119"/>
      <c r="DA101" s="120"/>
      <c r="DB101" s="120"/>
      <c r="DC101" s="120"/>
      <c r="DD101" s="120"/>
      <c r="DE101" s="121"/>
    </row>
    <row r="102" spans="2:109" ht="8.25" customHeight="1">
      <c r="B102" s="95"/>
      <c r="C102" s="96"/>
      <c r="D102" s="96"/>
      <c r="E102" s="96"/>
      <c r="F102" s="96"/>
      <c r="G102" s="100"/>
      <c r="H102" s="26"/>
      <c r="I102" s="101"/>
      <c r="J102" s="105"/>
      <c r="K102" s="26"/>
      <c r="L102" s="101"/>
      <c r="M102" s="105"/>
      <c r="N102" s="26"/>
      <c r="O102" s="108"/>
      <c r="P102" s="113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5"/>
      <c r="AW102" s="122"/>
      <c r="AX102" s="123"/>
      <c r="AY102" s="123"/>
      <c r="AZ102" s="123"/>
      <c r="BA102" s="123"/>
      <c r="BB102" s="124"/>
      <c r="BC102" s="15"/>
      <c r="BD102" s="24"/>
      <c r="BE102" s="95"/>
      <c r="BF102" s="96"/>
      <c r="BG102" s="96"/>
      <c r="BH102" s="96"/>
      <c r="BI102" s="96"/>
      <c r="BJ102" s="100"/>
      <c r="BK102" s="26"/>
      <c r="BL102" s="101"/>
      <c r="BM102" s="105"/>
      <c r="BN102" s="26"/>
      <c r="BO102" s="101"/>
      <c r="BP102" s="105"/>
      <c r="BQ102" s="26"/>
      <c r="BR102" s="108"/>
      <c r="BS102" s="113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5"/>
      <c r="CZ102" s="122"/>
      <c r="DA102" s="123"/>
      <c r="DB102" s="123"/>
      <c r="DC102" s="123"/>
      <c r="DD102" s="123"/>
      <c r="DE102" s="124"/>
    </row>
    <row r="103" spans="2:109" ht="8.25" customHeight="1">
      <c r="B103" s="95"/>
      <c r="C103" s="96"/>
      <c r="D103" s="96"/>
      <c r="E103" s="96"/>
      <c r="F103" s="96"/>
      <c r="G103" s="102"/>
      <c r="H103" s="27"/>
      <c r="I103" s="103"/>
      <c r="J103" s="106"/>
      <c r="K103" s="27"/>
      <c r="L103" s="103"/>
      <c r="M103" s="106"/>
      <c r="N103" s="27"/>
      <c r="O103" s="109"/>
      <c r="P103" s="116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8"/>
      <c r="AW103" s="125"/>
      <c r="AX103" s="126"/>
      <c r="AY103" s="126"/>
      <c r="AZ103" s="126"/>
      <c r="BA103" s="126"/>
      <c r="BB103" s="127"/>
      <c r="BC103" s="15"/>
      <c r="BD103" s="24"/>
      <c r="BE103" s="95"/>
      <c r="BF103" s="96"/>
      <c r="BG103" s="96"/>
      <c r="BH103" s="96"/>
      <c r="BI103" s="96"/>
      <c r="BJ103" s="102"/>
      <c r="BK103" s="27"/>
      <c r="BL103" s="103"/>
      <c r="BM103" s="106"/>
      <c r="BN103" s="27"/>
      <c r="BO103" s="103"/>
      <c r="BP103" s="106"/>
      <c r="BQ103" s="27"/>
      <c r="BR103" s="109"/>
      <c r="BS103" s="116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8"/>
      <c r="CZ103" s="125"/>
      <c r="DA103" s="126"/>
      <c r="DB103" s="126"/>
      <c r="DC103" s="126"/>
      <c r="DD103" s="126"/>
      <c r="DE103" s="127"/>
    </row>
    <row r="104" spans="2:109" ht="8.25" customHeight="1">
      <c r="B104" s="95">
        <v>14</v>
      </c>
      <c r="C104" s="96"/>
      <c r="D104" s="96"/>
      <c r="E104" s="96"/>
      <c r="F104" s="96"/>
      <c r="G104" s="97"/>
      <c r="H104" s="98"/>
      <c r="I104" s="99"/>
      <c r="J104" s="104"/>
      <c r="K104" s="98"/>
      <c r="L104" s="99"/>
      <c r="M104" s="104"/>
      <c r="N104" s="98"/>
      <c r="O104" s="107"/>
      <c r="P104" s="110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2"/>
      <c r="AW104" s="119"/>
      <c r="AX104" s="120"/>
      <c r="AY104" s="120"/>
      <c r="AZ104" s="120"/>
      <c r="BA104" s="120"/>
      <c r="BB104" s="121"/>
      <c r="BC104" s="15"/>
      <c r="BD104" s="24"/>
      <c r="BE104" s="95">
        <v>14</v>
      </c>
      <c r="BF104" s="96"/>
      <c r="BG104" s="96"/>
      <c r="BH104" s="96"/>
      <c r="BI104" s="96"/>
      <c r="BJ104" s="97"/>
      <c r="BK104" s="98"/>
      <c r="BL104" s="99"/>
      <c r="BM104" s="104"/>
      <c r="BN104" s="98"/>
      <c r="BO104" s="99"/>
      <c r="BP104" s="104"/>
      <c r="BQ104" s="98"/>
      <c r="BR104" s="107"/>
      <c r="BS104" s="110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2"/>
      <c r="CZ104" s="119"/>
      <c r="DA104" s="120"/>
      <c r="DB104" s="120"/>
      <c r="DC104" s="120"/>
      <c r="DD104" s="120"/>
      <c r="DE104" s="121"/>
    </row>
    <row r="105" spans="2:109" ht="8.25" customHeight="1">
      <c r="B105" s="95"/>
      <c r="C105" s="96"/>
      <c r="D105" s="96"/>
      <c r="E105" s="96"/>
      <c r="F105" s="96"/>
      <c r="G105" s="100"/>
      <c r="H105" s="26"/>
      <c r="I105" s="101"/>
      <c r="J105" s="105"/>
      <c r="K105" s="26"/>
      <c r="L105" s="101"/>
      <c r="M105" s="105"/>
      <c r="N105" s="26"/>
      <c r="O105" s="108"/>
      <c r="P105" s="113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5"/>
      <c r="AW105" s="122"/>
      <c r="AX105" s="123"/>
      <c r="AY105" s="123"/>
      <c r="AZ105" s="123"/>
      <c r="BA105" s="123"/>
      <c r="BB105" s="124"/>
      <c r="BC105" s="15"/>
      <c r="BD105" s="24"/>
      <c r="BE105" s="95"/>
      <c r="BF105" s="96"/>
      <c r="BG105" s="96"/>
      <c r="BH105" s="96"/>
      <c r="BI105" s="96"/>
      <c r="BJ105" s="100"/>
      <c r="BK105" s="26"/>
      <c r="BL105" s="101"/>
      <c r="BM105" s="105"/>
      <c r="BN105" s="26"/>
      <c r="BO105" s="101"/>
      <c r="BP105" s="105"/>
      <c r="BQ105" s="26"/>
      <c r="BR105" s="108"/>
      <c r="BS105" s="113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5"/>
      <c r="CZ105" s="122"/>
      <c r="DA105" s="123"/>
      <c r="DB105" s="123"/>
      <c r="DC105" s="123"/>
      <c r="DD105" s="123"/>
      <c r="DE105" s="124"/>
    </row>
    <row r="106" spans="2:109" ht="8.25" customHeight="1">
      <c r="B106" s="95"/>
      <c r="C106" s="96"/>
      <c r="D106" s="96"/>
      <c r="E106" s="96"/>
      <c r="F106" s="96"/>
      <c r="G106" s="102"/>
      <c r="H106" s="27"/>
      <c r="I106" s="103"/>
      <c r="J106" s="106"/>
      <c r="K106" s="27"/>
      <c r="L106" s="103"/>
      <c r="M106" s="106"/>
      <c r="N106" s="27"/>
      <c r="O106" s="109"/>
      <c r="P106" s="116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8"/>
      <c r="AW106" s="125"/>
      <c r="AX106" s="126"/>
      <c r="AY106" s="126"/>
      <c r="AZ106" s="126"/>
      <c r="BA106" s="126"/>
      <c r="BB106" s="127"/>
      <c r="BC106" s="15"/>
      <c r="BD106" s="24"/>
      <c r="BE106" s="95"/>
      <c r="BF106" s="96"/>
      <c r="BG106" s="96"/>
      <c r="BH106" s="96"/>
      <c r="BI106" s="96"/>
      <c r="BJ106" s="102"/>
      <c r="BK106" s="27"/>
      <c r="BL106" s="103"/>
      <c r="BM106" s="106"/>
      <c r="BN106" s="27"/>
      <c r="BO106" s="103"/>
      <c r="BP106" s="106"/>
      <c r="BQ106" s="27"/>
      <c r="BR106" s="109"/>
      <c r="BS106" s="116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8"/>
      <c r="CZ106" s="125"/>
      <c r="DA106" s="126"/>
      <c r="DB106" s="126"/>
      <c r="DC106" s="126"/>
      <c r="DD106" s="126"/>
      <c r="DE106" s="127"/>
    </row>
    <row r="107" spans="2:109" ht="8.25" customHeight="1">
      <c r="B107" s="95">
        <v>15</v>
      </c>
      <c r="C107" s="96"/>
      <c r="D107" s="96"/>
      <c r="E107" s="96"/>
      <c r="F107" s="96"/>
      <c r="G107" s="97"/>
      <c r="H107" s="98"/>
      <c r="I107" s="99"/>
      <c r="J107" s="104"/>
      <c r="K107" s="98"/>
      <c r="L107" s="99"/>
      <c r="M107" s="104"/>
      <c r="N107" s="98"/>
      <c r="O107" s="107"/>
      <c r="P107" s="110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2"/>
      <c r="AW107" s="119"/>
      <c r="AX107" s="120"/>
      <c r="AY107" s="120"/>
      <c r="AZ107" s="120"/>
      <c r="BA107" s="120"/>
      <c r="BB107" s="121"/>
      <c r="BC107" s="15"/>
      <c r="BD107" s="24"/>
      <c r="BE107" s="95">
        <v>15</v>
      </c>
      <c r="BF107" s="96"/>
      <c r="BG107" s="96"/>
      <c r="BH107" s="96"/>
      <c r="BI107" s="96"/>
      <c r="BJ107" s="97"/>
      <c r="BK107" s="98"/>
      <c r="BL107" s="99"/>
      <c r="BM107" s="104"/>
      <c r="BN107" s="98"/>
      <c r="BO107" s="99"/>
      <c r="BP107" s="104"/>
      <c r="BQ107" s="98"/>
      <c r="BR107" s="107"/>
      <c r="BS107" s="110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2"/>
      <c r="CZ107" s="119"/>
      <c r="DA107" s="120"/>
      <c r="DB107" s="120"/>
      <c r="DC107" s="120"/>
      <c r="DD107" s="120"/>
      <c r="DE107" s="121"/>
    </row>
    <row r="108" spans="2:109" ht="8.25" customHeight="1">
      <c r="B108" s="95"/>
      <c r="C108" s="96"/>
      <c r="D108" s="96"/>
      <c r="E108" s="96"/>
      <c r="F108" s="96"/>
      <c r="G108" s="100"/>
      <c r="H108" s="26"/>
      <c r="I108" s="101"/>
      <c r="J108" s="105"/>
      <c r="K108" s="26"/>
      <c r="L108" s="101"/>
      <c r="M108" s="105"/>
      <c r="N108" s="26"/>
      <c r="O108" s="108"/>
      <c r="P108" s="113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5"/>
      <c r="AW108" s="122"/>
      <c r="AX108" s="123"/>
      <c r="AY108" s="123"/>
      <c r="AZ108" s="123"/>
      <c r="BA108" s="123"/>
      <c r="BB108" s="124"/>
      <c r="BC108" s="15"/>
      <c r="BD108" s="24"/>
      <c r="BE108" s="95"/>
      <c r="BF108" s="96"/>
      <c r="BG108" s="96"/>
      <c r="BH108" s="96"/>
      <c r="BI108" s="96"/>
      <c r="BJ108" s="100"/>
      <c r="BK108" s="26"/>
      <c r="BL108" s="101"/>
      <c r="BM108" s="105"/>
      <c r="BN108" s="26"/>
      <c r="BO108" s="101"/>
      <c r="BP108" s="105"/>
      <c r="BQ108" s="26"/>
      <c r="BR108" s="108"/>
      <c r="BS108" s="113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5"/>
      <c r="CZ108" s="122"/>
      <c r="DA108" s="123"/>
      <c r="DB108" s="123"/>
      <c r="DC108" s="123"/>
      <c r="DD108" s="123"/>
      <c r="DE108" s="124"/>
    </row>
    <row r="109" spans="2:109" ht="8.25" customHeight="1" thickBot="1">
      <c r="B109" s="163"/>
      <c r="C109" s="164"/>
      <c r="D109" s="164"/>
      <c r="E109" s="164"/>
      <c r="F109" s="164"/>
      <c r="G109" s="137"/>
      <c r="H109" s="138"/>
      <c r="I109" s="139"/>
      <c r="J109" s="140"/>
      <c r="K109" s="138"/>
      <c r="L109" s="139"/>
      <c r="M109" s="140"/>
      <c r="N109" s="138"/>
      <c r="O109" s="141"/>
      <c r="P109" s="142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4"/>
      <c r="AW109" s="145"/>
      <c r="AX109" s="146"/>
      <c r="AY109" s="146"/>
      <c r="AZ109" s="146"/>
      <c r="BA109" s="146"/>
      <c r="BB109" s="147"/>
      <c r="BC109" s="15"/>
      <c r="BD109" s="24"/>
      <c r="BE109" s="163"/>
      <c r="BF109" s="164"/>
      <c r="BG109" s="164"/>
      <c r="BH109" s="164"/>
      <c r="BI109" s="164"/>
      <c r="BJ109" s="137"/>
      <c r="BK109" s="138"/>
      <c r="BL109" s="139"/>
      <c r="BM109" s="140"/>
      <c r="BN109" s="138"/>
      <c r="BO109" s="139"/>
      <c r="BP109" s="140"/>
      <c r="BQ109" s="138"/>
      <c r="BR109" s="141"/>
      <c r="BS109" s="142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4"/>
      <c r="CZ109" s="145"/>
      <c r="DA109" s="146"/>
      <c r="DB109" s="146"/>
      <c r="DC109" s="146"/>
      <c r="DD109" s="146"/>
      <c r="DE109" s="147"/>
    </row>
    <row r="110" spans="2:109" ht="8.25" customHeight="1" thickTop="1">
      <c r="B110" s="148" t="s">
        <v>38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52"/>
      <c r="W110" s="153"/>
      <c r="X110" s="154"/>
      <c r="Y110" s="155"/>
      <c r="Z110" s="153"/>
      <c r="AA110" s="154"/>
      <c r="AB110" s="155"/>
      <c r="AC110" s="153"/>
      <c r="AD110" s="156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"/>
      <c r="BD110" s="24"/>
      <c r="BE110" s="148" t="s">
        <v>38</v>
      </c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52"/>
      <c r="BZ110" s="153"/>
      <c r="CA110" s="154"/>
      <c r="CB110" s="155"/>
      <c r="CC110" s="153"/>
      <c r="CD110" s="154"/>
      <c r="CE110" s="155"/>
      <c r="CF110" s="153"/>
      <c r="CG110" s="156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</row>
    <row r="111" spans="2:109" ht="8.25" customHeight="1">
      <c r="B111" s="150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00"/>
      <c r="W111" s="26"/>
      <c r="X111" s="101"/>
      <c r="Y111" s="105"/>
      <c r="Z111" s="26"/>
      <c r="AA111" s="101"/>
      <c r="AB111" s="105"/>
      <c r="AC111" s="26"/>
      <c r="AD111" s="108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5"/>
      <c r="BD111" s="24"/>
      <c r="BE111" s="150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00"/>
      <c r="BZ111" s="26"/>
      <c r="CA111" s="101"/>
      <c r="CB111" s="105"/>
      <c r="CC111" s="26"/>
      <c r="CD111" s="101"/>
      <c r="CE111" s="105"/>
      <c r="CF111" s="26"/>
      <c r="CG111" s="108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</row>
    <row r="112" spans="2:109" ht="8.25" customHeight="1">
      <c r="B112" s="150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02"/>
      <c r="W112" s="27"/>
      <c r="X112" s="103"/>
      <c r="Y112" s="106"/>
      <c r="Z112" s="27"/>
      <c r="AA112" s="103"/>
      <c r="AB112" s="106"/>
      <c r="AC112" s="27"/>
      <c r="AD112" s="109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5"/>
      <c r="BD112" s="24"/>
      <c r="BE112" s="150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02"/>
      <c r="BZ112" s="27"/>
      <c r="CA112" s="103"/>
      <c r="CB112" s="106"/>
      <c r="CC112" s="27"/>
      <c r="CD112" s="103"/>
      <c r="CE112" s="106"/>
      <c r="CF112" s="27"/>
      <c r="CG112" s="109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</row>
    <row r="113" spans="2:110" ht="8.25" customHeight="1">
      <c r="B113" s="150" t="s">
        <v>39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97"/>
      <c r="W113" s="98"/>
      <c r="X113" s="99"/>
      <c r="Y113" s="104"/>
      <c r="Z113" s="98"/>
      <c r="AA113" s="99"/>
      <c r="AB113" s="104"/>
      <c r="AC113" s="98"/>
      <c r="AD113" s="107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5"/>
      <c r="BD113" s="24"/>
      <c r="BE113" s="150" t="s">
        <v>39</v>
      </c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97"/>
      <c r="BZ113" s="98"/>
      <c r="CA113" s="99"/>
      <c r="CB113" s="104"/>
      <c r="CC113" s="98"/>
      <c r="CD113" s="99"/>
      <c r="CE113" s="104"/>
      <c r="CF113" s="98"/>
      <c r="CG113" s="107"/>
      <c r="CH113" s="110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8"/>
    </row>
    <row r="114" spans="2:110" ht="8.25" customHeight="1">
      <c r="B114" s="150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00"/>
      <c r="W114" s="26"/>
      <c r="X114" s="101"/>
      <c r="Y114" s="105"/>
      <c r="Z114" s="26"/>
      <c r="AA114" s="101"/>
      <c r="AB114" s="105"/>
      <c r="AC114" s="26"/>
      <c r="AD114" s="108"/>
      <c r="AE114" s="113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5"/>
      <c r="BD114" s="24"/>
      <c r="BE114" s="150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00"/>
      <c r="BZ114" s="26"/>
      <c r="CA114" s="101"/>
      <c r="CB114" s="105"/>
      <c r="CC114" s="26"/>
      <c r="CD114" s="101"/>
      <c r="CE114" s="105"/>
      <c r="CF114" s="26"/>
      <c r="CG114" s="108"/>
      <c r="CH114" s="113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8"/>
    </row>
    <row r="115" spans="2:110" ht="8.25" customHeight="1" thickBot="1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37"/>
      <c r="W115" s="138"/>
      <c r="X115" s="139"/>
      <c r="Y115" s="140"/>
      <c r="Z115" s="138"/>
      <c r="AA115" s="139"/>
      <c r="AB115" s="140"/>
      <c r="AC115" s="138"/>
      <c r="AD115" s="141"/>
      <c r="AE115" s="142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5"/>
      <c r="BD115" s="24"/>
      <c r="BE115" s="165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37"/>
      <c r="BZ115" s="138"/>
      <c r="CA115" s="139"/>
      <c r="CB115" s="140"/>
      <c r="CC115" s="138"/>
      <c r="CD115" s="139"/>
      <c r="CE115" s="140"/>
      <c r="CF115" s="138"/>
      <c r="CG115" s="141"/>
      <c r="CH115" s="142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8"/>
    </row>
    <row r="116" spans="2:110" ht="8.25" customHeight="1" thickTop="1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0"/>
      <c r="BD116" s="10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</row>
    <row r="117" spans="2:110" ht="7.5" customHeight="1"/>
    <row r="118" spans="2:110" ht="7.5" customHeight="1"/>
    <row r="119" spans="2:110" ht="7.5" customHeight="1"/>
    <row r="120" spans="2:110" ht="7.5" customHeight="1"/>
    <row r="121" spans="2:110" ht="7.5" customHeight="1"/>
    <row r="122" spans="2:110" ht="7.5" customHeight="1"/>
    <row r="123" spans="2:110" ht="7.5" customHeight="1"/>
    <row r="124" spans="2:110" ht="7.5" customHeight="1"/>
    <row r="125" spans="2:110" ht="7.5" customHeight="1"/>
    <row r="126" spans="2:110" ht="7.5" customHeight="1"/>
    <row r="127" spans="2:110" ht="7.5" customHeight="1"/>
    <row r="128" spans="2:110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</sheetData>
  <mergeCells count="466">
    <mergeCell ref="CZ107:DE109"/>
    <mergeCell ref="BE110:BX112"/>
    <mergeCell ref="BY110:CA112"/>
    <mergeCell ref="CB110:CD112"/>
    <mergeCell ref="CE110:CG112"/>
    <mergeCell ref="CH110:DE112"/>
    <mergeCell ref="CZ101:DE103"/>
    <mergeCell ref="BE104:BI106"/>
    <mergeCell ref="BJ104:BL106"/>
    <mergeCell ref="BM104:BO106"/>
    <mergeCell ref="BP104:BR106"/>
    <mergeCell ref="BS104:CY106"/>
    <mergeCell ref="CZ104:DE106"/>
    <mergeCell ref="BE107:BI109"/>
    <mergeCell ref="BJ107:BL109"/>
    <mergeCell ref="BM107:BO109"/>
    <mergeCell ref="BP107:BR109"/>
    <mergeCell ref="CZ95:DE97"/>
    <mergeCell ref="BE98:BI100"/>
    <mergeCell ref="BJ98:BL100"/>
    <mergeCell ref="BM98:BO100"/>
    <mergeCell ref="BP98:BR100"/>
    <mergeCell ref="BS98:CY100"/>
    <mergeCell ref="CZ98:DE100"/>
    <mergeCell ref="CZ89:DE91"/>
    <mergeCell ref="BE92:BI94"/>
    <mergeCell ref="BJ92:BL94"/>
    <mergeCell ref="BM92:BO94"/>
    <mergeCell ref="BP92:BR94"/>
    <mergeCell ref="BS92:CY94"/>
    <mergeCell ref="CZ92:DE94"/>
    <mergeCell ref="BE89:BI91"/>
    <mergeCell ref="BJ89:BL91"/>
    <mergeCell ref="BE86:BI88"/>
    <mergeCell ref="BJ86:BL88"/>
    <mergeCell ref="BM86:BO88"/>
    <mergeCell ref="BP86:BR88"/>
    <mergeCell ref="BS86:CY88"/>
    <mergeCell ref="CZ86:DE88"/>
    <mergeCell ref="CZ74:DE76"/>
    <mergeCell ref="BE77:BI79"/>
    <mergeCell ref="BJ77:BL79"/>
    <mergeCell ref="BM77:BO79"/>
    <mergeCell ref="BP77:BR79"/>
    <mergeCell ref="BS77:CY79"/>
    <mergeCell ref="CZ77:DE79"/>
    <mergeCell ref="BP80:BR82"/>
    <mergeCell ref="BS80:CY82"/>
    <mergeCell ref="BP83:BR85"/>
    <mergeCell ref="BS83:CY85"/>
    <mergeCell ref="BJ80:BL82"/>
    <mergeCell ref="BM80:BO82"/>
    <mergeCell ref="BJ83:BL85"/>
    <mergeCell ref="BM83:BO85"/>
    <mergeCell ref="BP74:BR76"/>
    <mergeCell ref="BS74:CY76"/>
    <mergeCell ref="BJ74:BL76"/>
    <mergeCell ref="CZ68:DE70"/>
    <mergeCell ref="BE71:BI73"/>
    <mergeCell ref="BJ71:BL73"/>
    <mergeCell ref="BM71:BO73"/>
    <mergeCell ref="BP71:BR73"/>
    <mergeCell ref="BS71:CY73"/>
    <mergeCell ref="CZ71:DE73"/>
    <mergeCell ref="CZ61:DE64"/>
    <mergeCell ref="BJ63:BR64"/>
    <mergeCell ref="BE65:BI67"/>
    <mergeCell ref="BJ65:BL67"/>
    <mergeCell ref="BM65:BO67"/>
    <mergeCell ref="BP65:BR67"/>
    <mergeCell ref="BS65:CY67"/>
    <mergeCell ref="CZ65:DE67"/>
    <mergeCell ref="BM68:BO70"/>
    <mergeCell ref="BP68:BR70"/>
    <mergeCell ref="BS68:CY70"/>
    <mergeCell ref="BE68:BI70"/>
    <mergeCell ref="BJ68:BL70"/>
    <mergeCell ref="BS61:CY64"/>
    <mergeCell ref="BY56:CA58"/>
    <mergeCell ref="CB56:CD58"/>
    <mergeCell ref="CE56:CG58"/>
    <mergeCell ref="CH56:DE58"/>
    <mergeCell ref="BG59:DE59"/>
    <mergeCell ref="BE60:DE60"/>
    <mergeCell ref="CZ50:DE52"/>
    <mergeCell ref="BE53:BX55"/>
    <mergeCell ref="BY53:CA55"/>
    <mergeCell ref="CB53:CD55"/>
    <mergeCell ref="CE53:CG55"/>
    <mergeCell ref="CH53:DE55"/>
    <mergeCell ref="BE56:BX58"/>
    <mergeCell ref="BM50:BO52"/>
    <mergeCell ref="BP50:BR52"/>
    <mergeCell ref="BS50:CY52"/>
    <mergeCell ref="BE50:BI52"/>
    <mergeCell ref="BJ50:BL52"/>
    <mergeCell ref="CZ44:DE46"/>
    <mergeCell ref="BE47:BI49"/>
    <mergeCell ref="BJ47:BL49"/>
    <mergeCell ref="BM47:BO49"/>
    <mergeCell ref="BP47:BR49"/>
    <mergeCell ref="BS47:CY49"/>
    <mergeCell ref="CZ47:DE49"/>
    <mergeCell ref="BE41:BI43"/>
    <mergeCell ref="BJ41:BL43"/>
    <mergeCell ref="BM41:BO43"/>
    <mergeCell ref="BP41:BR43"/>
    <mergeCell ref="BS41:CY43"/>
    <mergeCell ref="CZ41:DE43"/>
    <mergeCell ref="BP44:BR46"/>
    <mergeCell ref="BS44:CY46"/>
    <mergeCell ref="BE44:BI46"/>
    <mergeCell ref="BJ44:BL46"/>
    <mergeCell ref="BM44:BO46"/>
    <mergeCell ref="CZ20:DE22"/>
    <mergeCell ref="BE23:BI25"/>
    <mergeCell ref="BJ23:BL25"/>
    <mergeCell ref="BM23:BO25"/>
    <mergeCell ref="BP23:BR25"/>
    <mergeCell ref="BS23:CY25"/>
    <mergeCell ref="CZ23:DE25"/>
    <mergeCell ref="CZ14:DE16"/>
    <mergeCell ref="BE17:BI19"/>
    <mergeCell ref="BJ17:BL19"/>
    <mergeCell ref="BM17:BO19"/>
    <mergeCell ref="BP17:BR19"/>
    <mergeCell ref="BS17:CY19"/>
    <mergeCell ref="CZ17:DE19"/>
    <mergeCell ref="BM20:BO22"/>
    <mergeCell ref="BP20:BR22"/>
    <mergeCell ref="BS20:CY22"/>
    <mergeCell ref="BS14:CY16"/>
    <mergeCell ref="BM14:BO16"/>
    <mergeCell ref="BP14:BR16"/>
    <mergeCell ref="BE14:BI16"/>
    <mergeCell ref="BJ14:BL16"/>
    <mergeCell ref="CZ8:DE10"/>
    <mergeCell ref="BE11:BI13"/>
    <mergeCell ref="BJ11:BL13"/>
    <mergeCell ref="BM11:BO13"/>
    <mergeCell ref="BP11:BR13"/>
    <mergeCell ref="BS11:CY13"/>
    <mergeCell ref="CZ11:DE13"/>
    <mergeCell ref="BE4:BI7"/>
    <mergeCell ref="BJ4:BR5"/>
    <mergeCell ref="BS4:CY7"/>
    <mergeCell ref="BJ6:BR7"/>
    <mergeCell ref="BE8:BI10"/>
    <mergeCell ref="BJ8:BL10"/>
    <mergeCell ref="BM8:BO10"/>
    <mergeCell ref="AE110:BB112"/>
    <mergeCell ref="B107:F109"/>
    <mergeCell ref="G107:I109"/>
    <mergeCell ref="J107:L109"/>
    <mergeCell ref="M107:O109"/>
    <mergeCell ref="P107:AV109"/>
    <mergeCell ref="AW107:BB109"/>
    <mergeCell ref="BC113:BD115"/>
    <mergeCell ref="B116:BB116"/>
    <mergeCell ref="BC116:BD116"/>
    <mergeCell ref="B113:U115"/>
    <mergeCell ref="V113:X115"/>
    <mergeCell ref="Y113:AA115"/>
    <mergeCell ref="AB113:AD115"/>
    <mergeCell ref="AE113:BB115"/>
    <mergeCell ref="BC110:BD112"/>
    <mergeCell ref="BY113:CA115"/>
    <mergeCell ref="CB113:CD115"/>
    <mergeCell ref="BC101:BD103"/>
    <mergeCell ref="B104:F106"/>
    <mergeCell ref="G104:I106"/>
    <mergeCell ref="J104:L106"/>
    <mergeCell ref="M104:O106"/>
    <mergeCell ref="P104:AV106"/>
    <mergeCell ref="AW104:BB106"/>
    <mergeCell ref="B101:F103"/>
    <mergeCell ref="G101:I103"/>
    <mergeCell ref="J101:L103"/>
    <mergeCell ref="M101:O103"/>
    <mergeCell ref="P101:AV103"/>
    <mergeCell ref="AW101:BB103"/>
    <mergeCell ref="BE101:BI103"/>
    <mergeCell ref="BJ101:BL103"/>
    <mergeCell ref="BM101:BO103"/>
    <mergeCell ref="BP101:BR103"/>
    <mergeCell ref="BC107:BD109"/>
    <mergeCell ref="B110:U112"/>
    <mergeCell ref="V110:X112"/>
    <mergeCell ref="Y110:AA112"/>
    <mergeCell ref="AB110:AD112"/>
    <mergeCell ref="BC98:BD100"/>
    <mergeCell ref="BS101:CY103"/>
    <mergeCell ref="CE113:CG115"/>
    <mergeCell ref="CH113:DE115"/>
    <mergeCell ref="BE116:DE116"/>
    <mergeCell ref="BC95:BD97"/>
    <mergeCell ref="B98:F100"/>
    <mergeCell ref="G98:I100"/>
    <mergeCell ref="J98:L100"/>
    <mergeCell ref="M98:O100"/>
    <mergeCell ref="P98:AV100"/>
    <mergeCell ref="AW98:BB100"/>
    <mergeCell ref="B95:F97"/>
    <mergeCell ref="G95:I97"/>
    <mergeCell ref="J95:L97"/>
    <mergeCell ref="M95:O97"/>
    <mergeCell ref="P95:AV97"/>
    <mergeCell ref="AW95:BB97"/>
    <mergeCell ref="BE95:BI97"/>
    <mergeCell ref="BJ95:BL97"/>
    <mergeCell ref="BM95:BO97"/>
    <mergeCell ref="BC104:BD106"/>
    <mergeCell ref="BS107:CY109"/>
    <mergeCell ref="BE113:BX115"/>
    <mergeCell ref="B92:F94"/>
    <mergeCell ref="G92:I94"/>
    <mergeCell ref="J92:L94"/>
    <mergeCell ref="M92:O94"/>
    <mergeCell ref="P92:AV94"/>
    <mergeCell ref="AW92:BB94"/>
    <mergeCell ref="BC89:BD91"/>
    <mergeCell ref="BC92:BD94"/>
    <mergeCell ref="B89:F91"/>
    <mergeCell ref="G89:I91"/>
    <mergeCell ref="J89:L91"/>
    <mergeCell ref="M89:O91"/>
    <mergeCell ref="P89:AV91"/>
    <mergeCell ref="AW89:BB91"/>
    <mergeCell ref="BC86:BD88"/>
    <mergeCell ref="B86:F88"/>
    <mergeCell ref="G86:I88"/>
    <mergeCell ref="J86:L88"/>
    <mergeCell ref="M86:O88"/>
    <mergeCell ref="P86:AV88"/>
    <mergeCell ref="AW86:BB88"/>
    <mergeCell ref="B83:F85"/>
    <mergeCell ref="G83:I85"/>
    <mergeCell ref="J83:L85"/>
    <mergeCell ref="M83:O85"/>
    <mergeCell ref="P83:AV85"/>
    <mergeCell ref="AW83:BB85"/>
    <mergeCell ref="BC80:BD82"/>
    <mergeCell ref="BC83:BD85"/>
    <mergeCell ref="BE80:BI82"/>
    <mergeCell ref="CZ80:DE82"/>
    <mergeCell ref="AW80:BB82"/>
    <mergeCell ref="B80:F82"/>
    <mergeCell ref="G80:I82"/>
    <mergeCell ref="J80:L82"/>
    <mergeCell ref="M80:O82"/>
    <mergeCell ref="P80:AV82"/>
    <mergeCell ref="BE83:BI85"/>
    <mergeCell ref="CZ83:DE85"/>
    <mergeCell ref="BM74:BO76"/>
    <mergeCell ref="BE74:BI76"/>
    <mergeCell ref="BC74:BD76"/>
    <mergeCell ref="B74:F76"/>
    <mergeCell ref="G74:I76"/>
    <mergeCell ref="J74:L76"/>
    <mergeCell ref="M74:O76"/>
    <mergeCell ref="P74:AV76"/>
    <mergeCell ref="AW74:BB76"/>
    <mergeCell ref="P71:AV73"/>
    <mergeCell ref="AW71:BB73"/>
    <mergeCell ref="BC77:BD79"/>
    <mergeCell ref="B77:F79"/>
    <mergeCell ref="G77:I79"/>
    <mergeCell ref="J77:L79"/>
    <mergeCell ref="M77:O79"/>
    <mergeCell ref="P77:AV79"/>
    <mergeCell ref="AW77:BB79"/>
    <mergeCell ref="BC68:BD70"/>
    <mergeCell ref="BS95:CY97"/>
    <mergeCell ref="B68:F70"/>
    <mergeCell ref="G68:I70"/>
    <mergeCell ref="J68:L70"/>
    <mergeCell ref="M68:O70"/>
    <mergeCell ref="P68:AV70"/>
    <mergeCell ref="AW68:BB70"/>
    <mergeCell ref="B65:F67"/>
    <mergeCell ref="G65:I67"/>
    <mergeCell ref="J65:L67"/>
    <mergeCell ref="M65:O67"/>
    <mergeCell ref="P65:AV67"/>
    <mergeCell ref="AW65:BB67"/>
    <mergeCell ref="BC65:BD67"/>
    <mergeCell ref="BC71:BD73"/>
    <mergeCell ref="BM89:BO91"/>
    <mergeCell ref="BP89:BR91"/>
    <mergeCell ref="BS89:CY91"/>
    <mergeCell ref="BP95:BR97"/>
    <mergeCell ref="B71:F73"/>
    <mergeCell ref="G71:I73"/>
    <mergeCell ref="J71:L73"/>
    <mergeCell ref="M71:O73"/>
    <mergeCell ref="G63:O64"/>
    <mergeCell ref="BJ61:BR62"/>
    <mergeCell ref="BE61:BI64"/>
    <mergeCell ref="B61:F64"/>
    <mergeCell ref="G61:O62"/>
    <mergeCell ref="P61:AV64"/>
    <mergeCell ref="AW61:BB64"/>
    <mergeCell ref="B60:BB60"/>
    <mergeCell ref="D59:BB59"/>
    <mergeCell ref="BC59:BD64"/>
    <mergeCell ref="BC56:BD58"/>
    <mergeCell ref="B56:U58"/>
    <mergeCell ref="V56:X58"/>
    <mergeCell ref="Y56:AA58"/>
    <mergeCell ref="AB56:AD58"/>
    <mergeCell ref="AE56:BB58"/>
    <mergeCell ref="B53:U55"/>
    <mergeCell ref="V53:X55"/>
    <mergeCell ref="Y53:AA55"/>
    <mergeCell ref="AB53:AD55"/>
    <mergeCell ref="AE53:BB55"/>
    <mergeCell ref="BC50:BD52"/>
    <mergeCell ref="BC53:BD55"/>
    <mergeCell ref="B50:F52"/>
    <mergeCell ref="G50:I52"/>
    <mergeCell ref="J50:L52"/>
    <mergeCell ref="M50:O52"/>
    <mergeCell ref="P50:AV52"/>
    <mergeCell ref="AW50:BB52"/>
    <mergeCell ref="BC47:BD49"/>
    <mergeCell ref="B47:F49"/>
    <mergeCell ref="G47:I49"/>
    <mergeCell ref="J47:L49"/>
    <mergeCell ref="M47:O49"/>
    <mergeCell ref="P47:AV49"/>
    <mergeCell ref="AW47:BB49"/>
    <mergeCell ref="B44:F46"/>
    <mergeCell ref="G44:I46"/>
    <mergeCell ref="J44:L46"/>
    <mergeCell ref="M44:O46"/>
    <mergeCell ref="P44:AV46"/>
    <mergeCell ref="AW44:BB46"/>
    <mergeCell ref="BC41:BD43"/>
    <mergeCell ref="BC44:BD46"/>
    <mergeCell ref="AW41:BB43"/>
    <mergeCell ref="B41:F43"/>
    <mergeCell ref="G41:I43"/>
    <mergeCell ref="J41:L43"/>
    <mergeCell ref="M41:O43"/>
    <mergeCell ref="P41:AV43"/>
    <mergeCell ref="BJ38:BL40"/>
    <mergeCell ref="BM38:BO40"/>
    <mergeCell ref="BP38:BR40"/>
    <mergeCell ref="BC38:BD40"/>
    <mergeCell ref="BE38:BI40"/>
    <mergeCell ref="BS38:CY40"/>
    <mergeCell ref="B38:F40"/>
    <mergeCell ref="G38:I40"/>
    <mergeCell ref="J38:L40"/>
    <mergeCell ref="M38:O40"/>
    <mergeCell ref="P38:AV40"/>
    <mergeCell ref="AW38:BB40"/>
    <mergeCell ref="BJ35:BL37"/>
    <mergeCell ref="BM35:BO37"/>
    <mergeCell ref="BP35:BR37"/>
    <mergeCell ref="BE35:BI37"/>
    <mergeCell ref="BC35:BD37"/>
    <mergeCell ref="BS35:CY37"/>
    <mergeCell ref="B35:F37"/>
    <mergeCell ref="G35:I37"/>
    <mergeCell ref="J35:L37"/>
    <mergeCell ref="M35:O37"/>
    <mergeCell ref="P35:AV37"/>
    <mergeCell ref="AW35:BB37"/>
    <mergeCell ref="BM32:BO34"/>
    <mergeCell ref="BP32:BR34"/>
    <mergeCell ref="BS32:CY34"/>
    <mergeCell ref="BE32:BI34"/>
    <mergeCell ref="BJ32:BL34"/>
    <mergeCell ref="BC32:BD34"/>
    <mergeCell ref="B32:F34"/>
    <mergeCell ref="G32:I34"/>
    <mergeCell ref="J32:L34"/>
    <mergeCell ref="M32:O34"/>
    <mergeCell ref="P32:AV34"/>
    <mergeCell ref="AW32:BB34"/>
    <mergeCell ref="BM29:BO31"/>
    <mergeCell ref="BP29:BR31"/>
    <mergeCell ref="BS29:CY31"/>
    <mergeCell ref="BE29:BI31"/>
    <mergeCell ref="BJ29:BL31"/>
    <mergeCell ref="BC29:BD31"/>
    <mergeCell ref="B29:F31"/>
    <mergeCell ref="G29:I31"/>
    <mergeCell ref="J29:L31"/>
    <mergeCell ref="M29:O31"/>
    <mergeCell ref="P29:AV31"/>
    <mergeCell ref="AW29:BB31"/>
    <mergeCell ref="BP26:BR28"/>
    <mergeCell ref="BS26:CY28"/>
    <mergeCell ref="BE26:BI28"/>
    <mergeCell ref="BJ26:BL28"/>
    <mergeCell ref="BM26:BO28"/>
    <mergeCell ref="B26:F28"/>
    <mergeCell ref="G26:I28"/>
    <mergeCell ref="J26:L28"/>
    <mergeCell ref="M26:O28"/>
    <mergeCell ref="P26:AV28"/>
    <mergeCell ref="AW26:BB28"/>
    <mergeCell ref="BC23:BD25"/>
    <mergeCell ref="BC26:BD28"/>
    <mergeCell ref="AW23:BB25"/>
    <mergeCell ref="B23:F25"/>
    <mergeCell ref="G23:I25"/>
    <mergeCell ref="J23:L25"/>
    <mergeCell ref="M23:O25"/>
    <mergeCell ref="P23:AV25"/>
    <mergeCell ref="BJ20:BL22"/>
    <mergeCell ref="BC20:BD22"/>
    <mergeCell ref="BE20:BI22"/>
    <mergeCell ref="B20:F22"/>
    <mergeCell ref="G20:I22"/>
    <mergeCell ref="J20:L22"/>
    <mergeCell ref="M20:O22"/>
    <mergeCell ref="P20:AV22"/>
    <mergeCell ref="AW20:BB22"/>
    <mergeCell ref="P17:AV19"/>
    <mergeCell ref="AW17:BB19"/>
    <mergeCell ref="B4:F7"/>
    <mergeCell ref="G4:O5"/>
    <mergeCell ref="P4:AV7"/>
    <mergeCell ref="AW4:BB7"/>
    <mergeCell ref="G6:O7"/>
    <mergeCell ref="BC14:BD16"/>
    <mergeCell ref="B14:F16"/>
    <mergeCell ref="G14:I16"/>
    <mergeCell ref="J14:L16"/>
    <mergeCell ref="M14:O16"/>
    <mergeCell ref="P14:AV16"/>
    <mergeCell ref="AW14:BB16"/>
    <mergeCell ref="BC8:BD10"/>
    <mergeCell ref="B8:F10"/>
    <mergeCell ref="G8:I10"/>
    <mergeCell ref="J8:L10"/>
    <mergeCell ref="M8:O10"/>
    <mergeCell ref="P8:AV10"/>
    <mergeCell ref="AW8:BB10"/>
    <mergeCell ref="B2:DE2"/>
    <mergeCell ref="B3:BB3"/>
    <mergeCell ref="BE3:DE3"/>
    <mergeCell ref="CZ38:DE40"/>
    <mergeCell ref="CZ35:DE37"/>
    <mergeCell ref="CZ32:DE34"/>
    <mergeCell ref="CZ26:DE28"/>
    <mergeCell ref="CZ29:DE31"/>
    <mergeCell ref="BC4:BD7"/>
    <mergeCell ref="CZ4:DE7"/>
    <mergeCell ref="BC11:BD13"/>
    <mergeCell ref="B11:F13"/>
    <mergeCell ref="G11:I13"/>
    <mergeCell ref="J11:L13"/>
    <mergeCell ref="M11:O13"/>
    <mergeCell ref="P11:AV13"/>
    <mergeCell ref="AW11:BB13"/>
    <mergeCell ref="BP8:BR10"/>
    <mergeCell ref="BS8:CY10"/>
    <mergeCell ref="BC17:BD19"/>
    <mergeCell ref="B17:F19"/>
    <mergeCell ref="G17:I19"/>
    <mergeCell ref="J17:L19"/>
    <mergeCell ref="M17:O19"/>
  </mergeCells>
  <phoneticPr fontId="2"/>
  <pageMargins left="0.27559055118110237" right="0.19685039370078741" top="0.55118110236220474" bottom="0.55118110236220474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入力用</vt:lpstr>
      <vt:lpstr>選手名簿一覧</vt:lpstr>
      <vt:lpstr>①</vt:lpstr>
      <vt:lpstr>②</vt:lpstr>
      <vt:lpstr>③</vt:lpstr>
      <vt:lpstr>④</vt:lpstr>
      <vt:lpstr>⑤</vt:lpstr>
      <vt:lpstr>⑥</vt:lpstr>
      <vt:lpstr>白紙</vt:lpstr>
      <vt:lpstr>選手名簿提出用</vt:lpstr>
      <vt:lpstr>①!Print_Area</vt:lpstr>
      <vt:lpstr>②!Print_Area</vt:lpstr>
      <vt:lpstr>③!Print_Area</vt:lpstr>
      <vt:lpstr>④!Print_Area</vt:lpstr>
      <vt:lpstr>⑤!Print_Area</vt:lpstr>
      <vt:lpstr>⑥!Print_Area</vt:lpstr>
      <vt:lpstr>選手名簿提出用!Print_Area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 tagami</dc:creator>
  <cp:lastModifiedBy>tomoya tagami</cp:lastModifiedBy>
  <cp:lastPrinted>2020-10-16T10:59:29Z</cp:lastPrinted>
  <dcterms:created xsi:type="dcterms:W3CDTF">2019-07-03T02:00:13Z</dcterms:created>
  <dcterms:modified xsi:type="dcterms:W3CDTF">2025-07-12T03:01:17Z</dcterms:modified>
</cp:coreProperties>
</file>